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5" windowWidth="15120" windowHeight="8010" activeTab="2"/>
  </bookViews>
  <sheets>
    <sheet name="Титульный" sheetId="6" r:id="rId1"/>
    <sheet name="Талица 1" sheetId="1" r:id="rId2"/>
    <sheet name="Таб.2 2020г." sheetId="2" r:id="rId3"/>
    <sheet name="Таб.2 2021гг." sheetId="9" r:id="rId4"/>
    <sheet name="Таб.2 2022г." sheetId="10" r:id="rId5"/>
    <sheet name="Таблица 2.1" sheetId="3" r:id="rId6"/>
    <sheet name="Таблица 3,4" sheetId="4" r:id="rId7"/>
  </sheets>
  <definedNames>
    <definedName name="part1535626" localSheetId="1">'Талица 1'!#REF!</definedName>
    <definedName name="part1535941" localSheetId="1">'Талица 1'!#REF!</definedName>
    <definedName name="part1535950" localSheetId="1">'Талица 1'!$A$27</definedName>
    <definedName name="part1535961" localSheetId="1">'Талица 1'!$A$29</definedName>
    <definedName name="_xlnm.Print_Area" localSheetId="2">'Таб.2 2020г.'!$A$1:$J$45</definedName>
    <definedName name="_xlnm.Print_Area" localSheetId="3">'Таб.2 2021гг.'!$A$1:$J$45</definedName>
    <definedName name="_xlnm.Print_Area" localSheetId="4">'Таб.2 2022г.'!$A$1:$J$45</definedName>
    <definedName name="_xlnm.Print_Area" localSheetId="6">'Таблица 3,4'!$A$1:$C$34</definedName>
    <definedName name="_xlnm.Print_Area" localSheetId="0">Титульный!$A$1:$H$51</definedName>
  </definedNames>
  <calcPr calcId="144525"/>
</workbook>
</file>

<file path=xl/calcChain.xml><?xml version="1.0" encoding="utf-8"?>
<calcChain xmlns="http://schemas.openxmlformats.org/spreadsheetml/2006/main">
  <c r="D16" i="2" l="1"/>
  <c r="E28" i="2"/>
  <c r="F6" i="6"/>
  <c r="F10" i="2"/>
  <c r="E22" i="2"/>
  <c r="E21" i="2"/>
  <c r="E20" i="2" s="1"/>
  <c r="E36" i="2"/>
  <c r="E10" i="2"/>
  <c r="F10" i="9"/>
  <c r="D17" i="2"/>
  <c r="D16" i="9"/>
  <c r="D17" i="9"/>
  <c r="D17" i="10"/>
  <c r="D16" i="10"/>
  <c r="D37" i="9"/>
  <c r="H11" i="3" s="1"/>
  <c r="E11" i="3" s="1"/>
  <c r="D25" i="9"/>
  <c r="D30" i="9"/>
  <c r="E29" i="9"/>
  <c r="E21" i="9"/>
  <c r="E20" i="9" s="1"/>
  <c r="D32" i="9"/>
  <c r="D29" i="9"/>
  <c r="F36" i="9"/>
  <c r="D36" i="9" s="1"/>
  <c r="F11" i="3"/>
  <c r="D37" i="10"/>
  <c r="I36" i="10"/>
  <c r="I20" i="10" s="1"/>
  <c r="F10" i="10"/>
  <c r="D30" i="10"/>
  <c r="F21" i="10"/>
  <c r="F20" i="10" s="1"/>
  <c r="F21" i="9"/>
  <c r="F20" i="9" s="1"/>
  <c r="F21" i="2"/>
  <c r="F20" i="2"/>
  <c r="F22" i="2"/>
  <c r="I10" i="9"/>
  <c r="I22" i="2"/>
  <c r="I10" i="2"/>
  <c r="I21" i="2"/>
  <c r="I20" i="2" s="1"/>
  <c r="I44" i="2" s="1"/>
  <c r="I28" i="2"/>
  <c r="I36" i="2"/>
  <c r="F36" i="2"/>
  <c r="D37" i="2"/>
  <c r="G11" i="3"/>
  <c r="D10" i="2"/>
  <c r="A3" i="3"/>
  <c r="A4" i="4" s="1"/>
  <c r="D42" i="2"/>
  <c r="F41" i="2"/>
  <c r="D41" i="2"/>
  <c r="E36" i="9"/>
  <c r="I36" i="9"/>
  <c r="I20" i="9"/>
  <c r="E28" i="10"/>
  <c r="E29" i="10"/>
  <c r="A3" i="2"/>
  <c r="D36" i="2"/>
  <c r="F12" i="3"/>
  <c r="E12" i="3"/>
  <c r="D12" i="3"/>
  <c r="D23" i="10"/>
  <c r="D22" i="10" s="1"/>
  <c r="D25" i="10"/>
  <c r="D24" i="10"/>
  <c r="E22" i="10"/>
  <c r="E21" i="10"/>
  <c r="E20" i="10"/>
  <c r="D26" i="10"/>
  <c r="D31" i="10"/>
  <c r="D28" i="10"/>
  <c r="D29" i="10"/>
  <c r="D13" i="10"/>
  <c r="D12" i="10"/>
  <c r="D13" i="9"/>
  <c r="E10" i="9"/>
  <c r="D10" i="9" s="1"/>
  <c r="D12" i="9"/>
  <c r="D26" i="2"/>
  <c r="L11" i="3"/>
  <c r="K11" i="3"/>
  <c r="J11" i="3"/>
  <c r="D12" i="2"/>
  <c r="D22" i="2"/>
  <c r="D23" i="2"/>
  <c r="D24" i="2"/>
  <c r="D25" i="2"/>
  <c r="D28" i="2"/>
  <c r="D30" i="2"/>
  <c r="D31" i="2"/>
  <c r="D32" i="2"/>
  <c r="D13" i="2"/>
  <c r="G20" i="2"/>
  <c r="H20" i="2"/>
  <c r="H44" i="2"/>
  <c r="F36" i="10"/>
  <c r="D36" i="10" s="1"/>
  <c r="E36" i="10"/>
  <c r="J20" i="10"/>
  <c r="H20" i="10"/>
  <c r="G20" i="10"/>
  <c r="D18" i="10"/>
  <c r="I10" i="10"/>
  <c r="G10" i="10"/>
  <c r="E10" i="10"/>
  <c r="D10" i="10" s="1"/>
  <c r="D18" i="2"/>
  <c r="D31" i="9"/>
  <c r="D26" i="9"/>
  <c r="D24" i="9"/>
  <c r="D23" i="9"/>
  <c r="D18" i="9"/>
  <c r="J20" i="9"/>
  <c r="H20" i="9"/>
  <c r="G20" i="9"/>
  <c r="G10" i="9"/>
  <c r="G10" i="2"/>
  <c r="J36" i="2"/>
  <c r="J20" i="2"/>
  <c r="J44" i="2" s="1"/>
  <c r="G44" i="2"/>
  <c r="F44" i="2"/>
  <c r="F45" i="2"/>
  <c r="G14" i="3"/>
  <c r="D14" i="3" s="1"/>
  <c r="D11" i="3"/>
  <c r="D20" i="10" l="1"/>
  <c r="I45" i="2"/>
  <c r="D20" i="2"/>
  <c r="E44" i="2"/>
  <c r="D44" i="2" s="1"/>
  <c r="D21" i="9"/>
  <c r="D20" i="9" s="1"/>
  <c r="D21" i="2"/>
  <c r="D21" i="10"/>
  <c r="D45" i="2" l="1"/>
  <c r="E45" i="2"/>
</calcChain>
</file>

<file path=xl/sharedStrings.xml><?xml version="1.0" encoding="utf-8"?>
<sst xmlns="http://schemas.openxmlformats.org/spreadsheetml/2006/main" count="401" uniqueCount="175">
  <si>
    <t>Таблица 1</t>
  </si>
  <si>
    <t xml:space="preserve">Показатели финансового состояния учреждения (подразделения) </t>
  </si>
  <si>
    <t>(последнюю отчетную дату)</t>
  </si>
  <si>
    <t xml:space="preserve">Наименование показателя </t>
  </si>
  <si>
    <t xml:space="preserve">Нефинансовые активы, всего: </t>
  </si>
  <si>
    <t xml:space="preserve">из них: недвижимое имущество, всего: </t>
  </si>
  <si>
    <t xml:space="preserve">в том числе: остаточная стоимость </t>
  </si>
  <si>
    <t xml:space="preserve">особо ценное движимое имущество, всего: </t>
  </si>
  <si>
    <t xml:space="preserve">Финансовые активы, всего: </t>
  </si>
  <si>
    <t xml:space="preserve">из них: денежные средства учреждения, всего </t>
  </si>
  <si>
    <t xml:space="preserve">в том числе: денежные средства учреждения на счетах </t>
  </si>
  <si>
    <t xml:space="preserve">денежные средства учреждения, размещенные на депозиты в кредитной организации </t>
  </si>
  <si>
    <t xml:space="preserve">иные финансовые инструменты </t>
  </si>
  <si>
    <t xml:space="preserve">дебиторская задолженность по доходам </t>
  </si>
  <si>
    <t xml:space="preserve">дебиторская задолженность по расходам </t>
  </si>
  <si>
    <t xml:space="preserve">Обязательства, всего: </t>
  </si>
  <si>
    <t xml:space="preserve">из них: долговые обязательства </t>
  </si>
  <si>
    <t xml:space="preserve">кредиторская задолженность: </t>
  </si>
  <si>
    <t xml:space="preserve">в том числе: просроченная кредиторская задолженность </t>
  </si>
  <si>
    <t>Таблица 2</t>
  </si>
  <si>
    <t>Показатели по поступлениям и выплатам учреждения (подразделения)</t>
  </si>
  <si>
    <t xml:space="preserve">Код строки </t>
  </si>
  <si>
    <t xml:space="preserve">Код по бюджетной классификации Российской Федерации </t>
  </si>
  <si>
    <t xml:space="preserve">Объем финансового обеспечения, руб. (с точностью до двух знаков после запятой – 0,00) </t>
  </si>
  <si>
    <t xml:space="preserve">всего </t>
  </si>
  <si>
    <t xml:space="preserve">в том числе: </t>
  </si>
  <si>
    <t xml:space="preserve">субсидия на финансовое обеспечение выполнения государственного (муниципального) задания </t>
  </si>
  <si>
    <t>субсидии, предоставляемые в соответствии с абзацем вторым пункта 1 статьи 78.1 Бюджетного кодекса Российской Федерации</t>
  </si>
  <si>
    <t xml:space="preserve">субсидии на осуществление капитальных вложений </t>
  </si>
  <si>
    <t xml:space="preserve">средства обязательного медицинского страхования 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</si>
  <si>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</si>
  <si>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из них гранты </t>
  </si>
  <si>
    <t xml:space="preserve">Поступления от доходов, всего: </t>
  </si>
  <si>
    <t xml:space="preserve">X </t>
  </si>
  <si>
    <t xml:space="preserve">доходы от оказания услуг, работ </t>
  </si>
  <si>
    <t xml:space="preserve">доходы от штрафов, пеней, иных сумм принудительного изъятия 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</si>
  <si>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 </t>
  </si>
  <si>
    <t xml:space="preserve">иные субсидии, предоставленные из бюджета </t>
  </si>
  <si>
    <t xml:space="preserve">прочие доходы </t>
  </si>
  <si>
    <t xml:space="preserve">доходы от операций с активами </t>
  </si>
  <si>
    <t xml:space="preserve">Выплаты по расходам, всего: </t>
  </si>
  <si>
    <t xml:space="preserve">в том числе на: выплаты персоналу всего: </t>
  </si>
  <si>
    <t xml:space="preserve">из них: оплата труда и начисления на выплаты по оплате труда </t>
  </si>
  <si>
    <t xml:space="preserve">социальные и иные выплаты населению, всего </t>
  </si>
  <si>
    <t xml:space="preserve">из них: </t>
  </si>
  <si>
    <t xml:space="preserve">уплату налогов, сборов и иных платежей, всего </t>
  </si>
  <si>
    <t xml:space="preserve">безвозмездные перечисления организациям </t>
  </si>
  <si>
    <t xml:space="preserve">прочие расходы (кроме расходов на закупку товаров, работ, услуг) </t>
  </si>
  <si>
    <t xml:space="preserve">расходы на закупку товаров, работ, услуг, всего </t>
  </si>
  <si>
    <t xml:space="preserve">Поступление финансовых активов, всего: </t>
  </si>
  <si>
    <t xml:space="preserve">из них: увеличение остатков средств </t>
  </si>
  <si>
    <t xml:space="preserve">прочие поступления </t>
  </si>
  <si>
    <t xml:space="preserve">Выбытие финансовых активов, всего </t>
  </si>
  <si>
    <t xml:space="preserve">Из них: уменьшение остатков средств </t>
  </si>
  <si>
    <t xml:space="preserve">прочие выбытия </t>
  </si>
  <si>
    <t xml:space="preserve">Остаток средств на начало года </t>
  </si>
  <si>
    <t xml:space="preserve">Остаток средств на конец года </t>
  </si>
  <si>
    <t>Таблица 2.1</t>
  </si>
  <si>
    <t>Показатели выплат по расходам на закупку товаров, работ, услуг учреждения (подразделения)</t>
  </si>
  <si>
    <t xml:space="preserve">Год начала закупки </t>
  </si>
  <si>
    <t xml:space="preserve">Сумма выплат по расходам на закупку </t>
  </si>
  <si>
    <t>товаров, работ и услуг, руб.</t>
  </si>
  <si>
    <t xml:space="preserve">(с точностью до двух знаков после запятой – 0,00 </t>
  </si>
  <si>
    <t xml:space="preserve">всего на закупки </t>
  </si>
  <si>
    <t xml:space="preserve">в соответствии с Федеральным законом от 5 апреля 2013 года № 44-ФЗ «О контрактной системе в сфере закупок товаров, работ, услуг для обеспечения государственных и муниципальных нужд» </t>
  </si>
  <si>
    <t xml:space="preserve">в соответствии с Федеральным законом от 18 июля 2011 года № 223-ФЗ «О закупках товаров, работ, услуг отдельными видами юридических лиц» </t>
  </si>
  <si>
    <t xml:space="preserve">Выплаты по расходам на закупку товаров, работ, услуг всего: </t>
  </si>
  <si>
    <t xml:space="preserve">Х </t>
  </si>
  <si>
    <t xml:space="preserve">на закупку товаров работ, услуг по году начала закупки: </t>
  </si>
  <si>
    <t>Таблица 3</t>
  </si>
  <si>
    <t xml:space="preserve">(очередной финансовый год) </t>
  </si>
  <si>
    <t xml:space="preserve">Поступление </t>
  </si>
  <si>
    <t xml:space="preserve">Выбытие </t>
  </si>
  <si>
    <t>Таблица 4</t>
  </si>
  <si>
    <t xml:space="preserve">Справочная информация </t>
  </si>
  <si>
    <t>Сумма</t>
  </si>
  <si>
    <t xml:space="preserve">(тыс. руб.) </t>
  </si>
  <si>
    <t xml:space="preserve">Объем публичных обязательств, всего: </t>
  </si>
  <si>
    <t xml:space="preserve"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 </t>
  </si>
  <si>
    <t xml:space="preserve">Объем средств, поступивших во временное распоряжение, всего: </t>
  </si>
  <si>
    <t xml:space="preserve">Сумма, тыс. руб. </t>
  </si>
  <si>
    <t xml:space="preserve">№ п/п </t>
  </si>
  <si>
    <t>УТВЕРЖДАЮ</t>
  </si>
  <si>
    <t>(подпись)</t>
  </si>
  <si>
    <t>(расшифровка подписи)</t>
  </si>
  <si>
    <t>План финансово-хозяйственной деятельности</t>
  </si>
  <si>
    <t>КОДЫ</t>
  </si>
  <si>
    <t>Форма по КФД</t>
  </si>
  <si>
    <t>Дата</t>
  </si>
  <si>
    <t xml:space="preserve">Наименование муниципального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</si>
  <si>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</si>
  <si>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</si>
  <si>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</si>
  <si>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</si>
  <si>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</si>
  <si>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муниципального образования Кореновский район</t>
  </si>
  <si>
    <t xml:space="preserve">Адрес фактического местонахождения муниципального бюджетного учреждения </t>
  </si>
  <si>
    <t xml:space="preserve">I. Сведения о деятельности муниципального бюджетного учреждения </t>
  </si>
  <si>
    <t>1.1.  Цели деятельности муниципального бюджетного учреждения:</t>
  </si>
  <si>
    <t>1.2.  Виды деятельности муниципального автономного или бюджетного учреждения:</t>
  </si>
  <si>
    <t>- формирование у обучающихся и воспитанников навыков и привычек здорового образа жизни.</t>
  </si>
  <si>
    <t xml:space="preserve">Сумма (руб.),с точностью до двух знаков после запятой – 0,00) </t>
  </si>
  <si>
    <t xml:space="preserve">Сведения о средствах, поступающих во временное распоряжение учреждения (подразделения) </t>
  </si>
  <si>
    <t>Общеобразовательное  учреждение в своей деятельности обеспечивает достижение следующих целей:</t>
  </si>
  <si>
    <t>- интелектуальное и эмоциональное развитие обучающихся;</t>
  </si>
  <si>
    <t>- создание условий для интеллектуального, нравственного и физического развития детей школьного возраста;</t>
  </si>
  <si>
    <t>- охрана жизни обучающихся;</t>
  </si>
  <si>
    <t>- охрана и укрепление психологического и физического здоровья обучающихся;</t>
  </si>
  <si>
    <t>- воспитание , обучение и оздоровление детей с 1-го по 11-ый класс;</t>
  </si>
  <si>
    <t>- создание психотерапевтической, художественной среды для развития детей с разным уровнем способностей и интересов, формирование у них творческого и теоретического  мышления , навыков  исследовательской деятельности;;</t>
  </si>
  <si>
    <t>- создание основы для осознонного выбора и последующего освоения профессиональных программ;</t>
  </si>
  <si>
    <t>- формирование у обучающихся навыков и привычек здорового образа жизни;</t>
  </si>
  <si>
    <t>- эстетическое воспитание обучающихся;</t>
  </si>
  <si>
    <t>- адаптация обучающихся  и воспитанников к жизни в обществе;</t>
  </si>
  <si>
    <t>- формирование культуры личности обучающихся;</t>
  </si>
  <si>
    <t>- воспитание гражданственности, трудолюбия, уважения к правам и свободам человека, любви к окружающей природе, Родине,семье;</t>
  </si>
  <si>
    <t>- реализация основных общеобразовательных программ общедоступного и бесплатного начального, основного и среднего общего  образования;</t>
  </si>
  <si>
    <t>- реализация дополнительных прграмм следующих направленностей: научно-технической, спортивно-технической, художественно-эстетической, туристско-краеведческой,эколого-биологической,военно-партиотической;</t>
  </si>
  <si>
    <t>- приобщение обучающихся к общечеловеческим ценностям;</t>
  </si>
  <si>
    <t>- интелектуальное и личностное развитие обучающихся с учетом индивидуальных способностей;</t>
  </si>
  <si>
    <t>- профороиентация и профилизация образовательного процесса;</t>
  </si>
  <si>
    <t>- взаимодействие с семьей для обеспечения полноценного развития ребенка;</t>
  </si>
  <si>
    <t>Бюджетное учреждение может оказывать платные образовательные услуги: занятия  по подготовке к поступлению  в ВУЗ,  предшкольная подготовка, занятия по углубленному изучению математики и русского языка в начальных классах.</t>
  </si>
  <si>
    <t xml:space="preserve">92500
00000
00000
00130
</t>
  </si>
  <si>
    <t xml:space="preserve">92500
00000
00000
00180
</t>
  </si>
  <si>
    <t xml:space="preserve">92500
00000
00000
00120
</t>
  </si>
  <si>
    <t>Доход от аренды</t>
  </si>
  <si>
    <t xml:space="preserve">Целевые  субсидии </t>
  </si>
  <si>
    <t>Доход от реализ.</t>
  </si>
  <si>
    <t>Заработная плата</t>
  </si>
  <si>
    <t>Прочие выплаты</t>
  </si>
  <si>
    <t>Начисления на выплаты по оплате труда</t>
  </si>
  <si>
    <t>Налог на землю,имущество</t>
  </si>
  <si>
    <t>Налог трансп.
экология,гос.пошл.</t>
  </si>
  <si>
    <t>ТС 30.00.00.</t>
  </si>
  <si>
    <t xml:space="preserve">Сборы на охрану,
Родит.плата на питание
Добров.пожертв.на нужды </t>
  </si>
  <si>
    <t>Доход от платных услуг,
 МБ, Госстандарт, Стимул</t>
  </si>
  <si>
    <t xml:space="preserve">92500
00000
00000
00440
</t>
  </si>
  <si>
    <t>Доход от реализ.металлолом, мукулат,</t>
  </si>
  <si>
    <t>2335010460/233501001</t>
  </si>
  <si>
    <t>СОГЛАСОВАНО:</t>
  </si>
  <si>
    <t>подпись расшифровка подписи</t>
  </si>
  <si>
    <t>_____________Дорошенко Т.В.</t>
  </si>
  <si>
    <t xml:space="preserve"> __________      Горшенина Л.А.</t>
  </si>
  <si>
    <t xml:space="preserve">1.3.  Перечень услуг (работ), осуществляемых на платной основе: </t>
  </si>
  <si>
    <t>1.Подготовка детей к школе, 2. Занятия по углубленному изучению предмета "Русский язык" 9 класс, 3. Занятия по углубленному изучению предмета "Русский язык" 10-11 класс, 4. Занятия по углубленному изучению предмета "Математика" 9 класс, 5. Занятия по углубленному изучению предмета "Математика" 10-11 класс, 6. Занятия по углубленному изучению предмета "Биология" 9 класс. 7. Занятия по углубленному изучению предмета "Биология" 10-11 класс, 8. Занятия по углубленному изучению предмета "Физика" 9 класс, 9. Занятия по углубленному изучению предмета "Физика" 10-11 класс, 10. Занятия по углубленному изучению предмета "Обществознание" 9 класс, 11.Занятия по углубленному изучению предмета "Обществознание" 10-11 класс, 12. Занятия по углубленному изучению предмета "Русский язык" 5-8 класс, 13. Занятия по углубленному изучению предмета "Математика" 5-8 класс</t>
  </si>
  <si>
    <t>__________</t>
  </si>
  <si>
    <t>_________________С.М. Батог</t>
  </si>
  <si>
    <t xml:space="preserve">Краснодарский край, Кореновский район, х.Бураковский, ул. Гагарина, 4 </t>
  </si>
  <si>
    <t>Начальник финансового управления МО Кореновский район</t>
  </si>
  <si>
    <t>С.В. Колупайко</t>
  </si>
  <si>
    <t>Гл. бухгалтер  МКУ "ЦБ УО и К"</t>
  </si>
  <si>
    <t>____________ О.А. Демина</t>
  </si>
  <si>
    <t>тел. 4- 56-49</t>
  </si>
  <si>
    <t xml:space="preserve">Директор МОБУ СОШ№9                                 </t>
  </si>
  <si>
    <r>
      <rPr>
        <u/>
        <sz val="11"/>
        <color indexed="8"/>
        <rFont val="Times New Roman"/>
        <family val="1"/>
        <charset val="204"/>
      </rPr>
      <t xml:space="preserve">         </t>
    </r>
    <r>
      <rPr>
        <sz val="11"/>
        <color indexed="8"/>
        <rFont val="Times New Roman"/>
        <family val="1"/>
        <charset val="204"/>
      </rPr>
      <t xml:space="preserve">  Т.В. Дорошенко</t>
    </r>
  </si>
  <si>
    <t>Начальник управления образования администрации муниципального образования Кореновский район</t>
  </si>
  <si>
    <t>доходы от собственности</t>
  </si>
  <si>
    <t>доходы отсобственности</t>
  </si>
  <si>
    <t xml:space="preserve">в том числе: на оплату контрактов заключенных до начала очередного финансового года: </t>
  </si>
  <si>
    <t xml:space="preserve">Исполнитель специалист 1 категории </t>
  </si>
  <si>
    <t xml:space="preserve">на 1 января 2021 г. </t>
  </si>
  <si>
    <t xml:space="preserve">92500
00000
00000
00150
</t>
  </si>
  <si>
    <r>
      <rPr>
        <u/>
        <sz val="11"/>
        <color indexed="8"/>
        <rFont val="Times New Roman"/>
        <family val="1"/>
        <charset val="204"/>
      </rPr>
      <t xml:space="preserve">        А.А.Головяшкина</t>
    </r>
  </si>
  <si>
    <r>
      <t xml:space="preserve">Основание на осуществление платных услуг:  Постановление администрации  муниципального образования Кореновский район </t>
    </r>
    <r>
      <rPr>
        <b/>
        <sz val="10"/>
        <color indexed="8"/>
        <rFont val="Times New Roman"/>
        <family val="1"/>
        <charset val="204"/>
      </rPr>
      <t>№ 1314 от 26.09.19 г</t>
    </r>
    <r>
      <rPr>
        <i/>
        <sz val="10"/>
        <color indexed="8"/>
        <rFont val="Times New Roman"/>
        <family val="1"/>
        <charset val="204"/>
      </rPr>
      <t>,,</t>
    </r>
    <r>
      <rPr>
        <b/>
        <sz val="10"/>
        <color indexed="8"/>
        <rFont val="Times New Roman"/>
        <family val="1"/>
        <charset val="204"/>
      </rPr>
      <t>№ 1197 от 26.08.2019  г</t>
    </r>
    <r>
      <rPr>
        <sz val="10"/>
        <color indexed="8"/>
        <rFont val="Times New Roman"/>
        <family val="1"/>
        <charset val="204"/>
      </rPr>
      <t>., № 1486 от 11.11.19 г. "Об утверждении цен на платные дополнительные образовательные услуги, относящиеся у основным видам деятельности,оказываемые муниципальным образовательным бюджетным учреждением муниципального образования Кореновский район" с изменениями.</t>
    </r>
  </si>
  <si>
    <t xml:space="preserve">на 1 января 2022 г. </t>
  </si>
  <si>
    <t xml:space="preserve">на 2020 г. очередной финансовый год </t>
  </si>
  <si>
    <r>
      <t>на 20</t>
    </r>
    <r>
      <rPr>
        <u/>
        <sz val="10"/>
        <color indexed="8"/>
        <rFont val="Times New Roman"/>
        <family val="1"/>
        <charset val="204"/>
      </rPr>
      <t xml:space="preserve"> 21 </t>
    </r>
    <r>
      <rPr>
        <sz val="10"/>
        <color indexed="8"/>
        <rFont val="Times New Roman"/>
        <family val="1"/>
        <charset val="204"/>
      </rPr>
      <t xml:space="preserve"> г. 1-ый год планового периода </t>
    </r>
  </si>
  <si>
    <r>
      <t xml:space="preserve">на 20 </t>
    </r>
    <r>
      <rPr>
        <u/>
        <sz val="10"/>
        <color indexed="8"/>
        <rFont val="Times New Roman"/>
        <family val="1"/>
        <charset val="204"/>
      </rPr>
      <t>22</t>
    </r>
    <r>
      <rPr>
        <sz val="10"/>
        <color indexed="8"/>
        <rFont val="Times New Roman"/>
        <family val="1"/>
        <charset val="204"/>
      </rPr>
      <t xml:space="preserve"> г. 2-ой год планового периода </t>
    </r>
  </si>
  <si>
    <t>на 2020 год и плановый период 2021-2022гг</t>
  </si>
  <si>
    <t xml:space="preserve">Муниципальное общеобразовательное бюджетное учреждение общеобразовательная школа № 9 им. полного кавалера Ордена Славы  В.И. Аманова    Муниципального образования Кореновский район </t>
  </si>
  <si>
    <t xml:space="preserve">92500
00000
00000
00140
</t>
  </si>
  <si>
    <t>прочие доходы,  за нарушение в сфере закупок</t>
  </si>
  <si>
    <t>на 01 января 2020 г</t>
  </si>
  <si>
    <t>"28" февраля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</si>
</sst>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800]dddd\,\ mmmm\ dd\,\ yyyy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0"/>
      <color indexed="12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u/>
      <sz val="9"/>
      <color indexed="12"/>
      <name val="Calibri"/>
      <family val="2"/>
      <charset val="204"/>
    </font>
    <font>
      <sz val="8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5" fillId="0" borderId="3" xfId="1" applyBorder="1" applyAlignment="1" applyProtection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0" xfId="0" applyFont="1"/>
    <xf numFmtId="0" fontId="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vertical="top" wrapText="1"/>
    </xf>
    <xf numFmtId="2" fontId="0" fillId="2" borderId="3" xfId="0" applyNumberFormat="1" applyFill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justify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12" fillId="0" borderId="0" xfId="0" applyFont="1"/>
    <xf numFmtId="2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0" fillId="0" borderId="0" xfId="0" applyNumberFormat="1"/>
    <xf numFmtId="2" fontId="2" fillId="0" borderId="3" xfId="0" applyNumberFormat="1" applyFont="1" applyBorder="1" applyAlignment="1">
      <alignment horizontal="left" vertical="top" wrapText="1"/>
    </xf>
    <xf numFmtId="164" fontId="0" fillId="0" borderId="3" xfId="0" applyNumberForma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165" fontId="2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49" fontId="2" fillId="3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top" wrapText="1"/>
    </xf>
    <xf numFmtId="49" fontId="2" fillId="3" borderId="0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justify" vertical="top" wrapText="1"/>
    </xf>
    <xf numFmtId="49" fontId="2" fillId="3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top" textRotation="90" wrapText="1"/>
    </xf>
    <xf numFmtId="0" fontId="5" fillId="0" borderId="2" xfId="0" applyFont="1" applyBorder="1" applyAlignment="1">
      <alignment horizontal="center" vertical="top" textRotation="90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1" xfId="1" applyFont="1" applyBorder="1" applyAlignment="1" applyProtection="1">
      <alignment horizontal="center" vertical="top" textRotation="90" wrapText="1"/>
    </xf>
    <xf numFmtId="0" fontId="7" fillId="0" borderId="2" xfId="1" applyFont="1" applyBorder="1" applyAlignment="1" applyProtection="1">
      <alignment horizontal="center" vertical="top" textRotation="90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top" textRotation="90" wrapText="1"/>
    </xf>
    <xf numFmtId="0" fontId="5" fillId="0" borderId="6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5" xfId="1" applyFont="1" applyBorder="1" applyAlignment="1" applyProtection="1">
      <alignment horizontal="center" vertical="top" wrapText="1"/>
    </xf>
    <xf numFmtId="0" fontId="4" fillId="0" borderId="9" xfId="1" applyFont="1" applyBorder="1" applyAlignment="1" applyProtection="1">
      <alignment horizontal="center" vertical="top" wrapText="1"/>
    </xf>
    <xf numFmtId="0" fontId="4" fillId="0" borderId="6" xfId="1" applyFont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udar-info.ru/docs/lawbooks/?sectId=378383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udar-info.ru/docs/lawbooks/?sectId=378383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udar-info.ru/docs/lawbooks/?sectId=378383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udar-info.ru/docs/laws/?sectId=381793" TargetMode="External"/><Relationship Id="rId1" Type="http://schemas.openxmlformats.org/officeDocument/2006/relationships/hyperlink" Target="http://www.audar-info.ru/docs/laws/?sectId=377727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udar-info.ru/docs/lawbooks/?sectId=378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61"/>
  <sheetViews>
    <sheetView topLeftCell="B46" workbookViewId="0">
      <selection activeCell="F22" sqref="F22"/>
    </sheetView>
  </sheetViews>
  <sheetFormatPr defaultRowHeight="15" x14ac:dyDescent="0.25"/>
  <cols>
    <col min="5" max="5" width="19.7109375" customWidth="1"/>
    <col min="6" max="6" width="11.140625" customWidth="1"/>
    <col min="7" max="7" width="12.140625" customWidth="1"/>
    <col min="8" max="8" width="9.7109375" bestFit="1" customWidth="1"/>
  </cols>
  <sheetData>
    <row r="1" spans="1:9" ht="15" customHeight="1" x14ac:dyDescent="0.25">
      <c r="A1" s="38"/>
      <c r="B1" s="38"/>
      <c r="C1" s="55"/>
      <c r="D1" s="55"/>
      <c r="E1" s="38"/>
      <c r="F1" s="53" t="s">
        <v>82</v>
      </c>
      <c r="G1" s="53"/>
      <c r="H1" s="53"/>
      <c r="I1" s="14"/>
    </row>
    <row r="2" spans="1:9" ht="48" customHeight="1" x14ac:dyDescent="0.25">
      <c r="A2" s="39"/>
      <c r="B2" s="39"/>
      <c r="C2" s="55"/>
      <c r="D2" s="55"/>
      <c r="E2" s="39"/>
      <c r="F2" s="61" t="s">
        <v>156</v>
      </c>
      <c r="G2" s="61"/>
      <c r="H2" s="61"/>
      <c r="I2" s="14"/>
    </row>
    <row r="3" spans="1:9" x14ac:dyDescent="0.25">
      <c r="A3" s="39"/>
      <c r="B3" s="39"/>
      <c r="C3" s="55"/>
      <c r="D3" s="55"/>
      <c r="E3" s="39"/>
      <c r="F3" s="12"/>
      <c r="G3" s="12"/>
      <c r="H3" s="12"/>
      <c r="I3" s="14"/>
    </row>
    <row r="4" spans="1:9" ht="15" customHeight="1" x14ac:dyDescent="0.25">
      <c r="A4" s="39"/>
      <c r="B4" s="39"/>
      <c r="C4" s="55"/>
      <c r="D4" s="55"/>
      <c r="E4" s="39"/>
      <c r="F4" s="61" t="s">
        <v>147</v>
      </c>
      <c r="G4" s="61"/>
      <c r="H4" s="61"/>
      <c r="I4" s="14"/>
    </row>
    <row r="5" spans="1:9" x14ac:dyDescent="0.25">
      <c r="A5" s="39"/>
      <c r="B5" s="39"/>
      <c r="C5" s="55"/>
      <c r="D5" s="55"/>
      <c r="E5" s="39"/>
      <c r="F5" s="40" t="s">
        <v>83</v>
      </c>
      <c r="G5" s="53" t="s">
        <v>84</v>
      </c>
      <c r="H5" s="53"/>
      <c r="I5" s="14"/>
    </row>
    <row r="6" spans="1:9" x14ac:dyDescent="0.25">
      <c r="A6" s="39"/>
      <c r="B6" s="39"/>
      <c r="C6" s="55"/>
      <c r="D6" s="55"/>
      <c r="E6" s="39"/>
      <c r="F6" s="56">
        <f>SUM(H12)</f>
        <v>43889</v>
      </c>
      <c r="G6" s="56"/>
      <c r="H6" s="56"/>
      <c r="I6" s="14"/>
    </row>
    <row r="7" spans="1:9" x14ac:dyDescent="0.25">
      <c r="A7" s="54" t="s">
        <v>85</v>
      </c>
      <c r="B7" s="54"/>
      <c r="C7" s="54"/>
      <c r="D7" s="54"/>
      <c r="E7" s="54"/>
      <c r="F7" s="54"/>
      <c r="G7" s="54"/>
      <c r="H7" s="54"/>
      <c r="I7" s="14"/>
    </row>
    <row r="8" spans="1:9" x14ac:dyDescent="0.25">
      <c r="A8" s="53" t="s">
        <v>169</v>
      </c>
      <c r="B8" s="53"/>
      <c r="C8" s="53"/>
      <c r="D8" s="53"/>
      <c r="E8" s="53"/>
      <c r="F8" s="53"/>
      <c r="G8" s="53"/>
      <c r="H8" s="53"/>
      <c r="I8" s="14"/>
    </row>
    <row r="9" spans="1:9" x14ac:dyDescent="0.25">
      <c r="A9" s="28"/>
      <c r="B9" s="28"/>
      <c r="C9" s="28"/>
      <c r="D9" s="28"/>
      <c r="E9" s="28"/>
      <c r="F9" s="28"/>
      <c r="G9" s="28"/>
      <c r="H9" s="28"/>
      <c r="I9" s="14"/>
    </row>
    <row r="10" spans="1:9" x14ac:dyDescent="0.25">
      <c r="A10" s="39"/>
      <c r="B10" s="39"/>
      <c r="C10" s="55"/>
      <c r="D10" s="55"/>
      <c r="E10" s="39"/>
      <c r="F10" s="39"/>
      <c r="G10" s="41"/>
      <c r="H10" s="18" t="s">
        <v>86</v>
      </c>
      <c r="I10" s="14"/>
    </row>
    <row r="11" spans="1:9" ht="25.5" x14ac:dyDescent="0.25">
      <c r="A11" s="39"/>
      <c r="B11" s="39"/>
      <c r="C11" s="55"/>
      <c r="D11" s="55"/>
      <c r="E11" s="39"/>
      <c r="F11" s="39"/>
      <c r="G11" s="19" t="s">
        <v>87</v>
      </c>
      <c r="H11" s="18"/>
      <c r="I11" s="14"/>
    </row>
    <row r="12" spans="1:9" x14ac:dyDescent="0.25">
      <c r="A12" s="53" t="s">
        <v>174</v>
      </c>
      <c r="B12" s="53"/>
      <c r="C12" s="53"/>
      <c r="D12" s="53"/>
      <c r="E12" s="53"/>
      <c r="F12" s="53"/>
      <c r="G12" s="19" t="s">
        <v>88</v>
      </c>
      <c r="H12" s="42">
        <v>43889</v>
      </c>
      <c r="I12" s="14"/>
    </row>
    <row r="13" spans="1:9" ht="15" customHeight="1" x14ac:dyDescent="0.25">
      <c r="A13" s="57" t="s">
        <v>89</v>
      </c>
      <c r="B13" s="57"/>
      <c r="C13" s="57"/>
      <c r="D13" s="57"/>
      <c r="E13" s="57"/>
      <c r="F13" s="43"/>
      <c r="G13" s="60" t="s">
        <v>90</v>
      </c>
      <c r="H13" s="58">
        <v>43635648</v>
      </c>
      <c r="I13" s="14"/>
    </row>
    <row r="14" spans="1:9" ht="36" customHeight="1" x14ac:dyDescent="0.25">
      <c r="A14" s="59" t="s">
        <v>170</v>
      </c>
      <c r="B14" s="59"/>
      <c r="C14" s="59"/>
      <c r="D14" s="59"/>
      <c r="E14" s="59"/>
      <c r="F14" s="43"/>
      <c r="G14" s="60"/>
      <c r="H14" s="58"/>
      <c r="I14" s="14"/>
    </row>
    <row r="15" spans="1:9" x14ac:dyDescent="0.25">
      <c r="A15" s="64" t="s">
        <v>91</v>
      </c>
      <c r="B15" s="64"/>
      <c r="C15" s="64"/>
      <c r="D15" s="64"/>
      <c r="E15" s="26"/>
      <c r="F15" s="55"/>
      <c r="G15" s="65"/>
      <c r="H15" s="58"/>
      <c r="I15" s="14"/>
    </row>
    <row r="16" spans="1:9" x14ac:dyDescent="0.25">
      <c r="A16" s="62" t="s">
        <v>139</v>
      </c>
      <c r="B16" s="62"/>
      <c r="C16" s="62"/>
      <c r="D16" s="62"/>
      <c r="E16" s="26"/>
      <c r="F16" s="55"/>
      <c r="G16" s="65"/>
      <c r="H16" s="58"/>
      <c r="I16" s="14"/>
    </row>
    <row r="17" spans="1:9" x14ac:dyDescent="0.25">
      <c r="A17" s="62" t="s">
        <v>92</v>
      </c>
      <c r="B17" s="62"/>
      <c r="C17" s="62"/>
      <c r="D17" s="62"/>
      <c r="E17" s="38"/>
      <c r="F17" s="38"/>
      <c r="G17" s="19" t="s">
        <v>93</v>
      </c>
      <c r="H17" s="18">
        <v>383</v>
      </c>
      <c r="I17" s="14"/>
    </row>
    <row r="18" spans="1:9" ht="9.75" customHeight="1" x14ac:dyDescent="0.25">
      <c r="A18" s="44"/>
      <c r="B18" s="44"/>
      <c r="C18" s="44"/>
      <c r="D18" s="44"/>
      <c r="E18" s="39"/>
      <c r="F18" s="39"/>
      <c r="G18" s="26"/>
      <c r="H18" s="28"/>
      <c r="I18" s="14"/>
    </row>
    <row r="19" spans="1:9" ht="15" customHeight="1" x14ac:dyDescent="0.25">
      <c r="A19" s="57" t="s">
        <v>94</v>
      </c>
      <c r="B19" s="57"/>
      <c r="C19" s="57"/>
      <c r="D19" s="57"/>
      <c r="E19" s="57"/>
      <c r="F19" s="57"/>
      <c r="G19" s="57"/>
      <c r="H19" s="39"/>
      <c r="I19" s="14"/>
    </row>
    <row r="20" spans="1:9" ht="15" customHeight="1" x14ac:dyDescent="0.25">
      <c r="A20" s="68" t="s">
        <v>95</v>
      </c>
      <c r="B20" s="68"/>
      <c r="C20" s="68"/>
      <c r="D20" s="68"/>
      <c r="E20" s="68"/>
      <c r="F20" s="39"/>
      <c r="G20" s="39"/>
      <c r="H20" s="39"/>
      <c r="I20" s="14"/>
    </row>
    <row r="21" spans="1:9" x14ac:dyDescent="0.25">
      <c r="A21" s="64" t="s">
        <v>96</v>
      </c>
      <c r="B21" s="64"/>
      <c r="C21" s="64"/>
      <c r="D21" s="64"/>
      <c r="E21" s="39"/>
      <c r="F21" s="39"/>
      <c r="G21" s="39"/>
      <c r="H21" s="39"/>
      <c r="I21" s="14"/>
    </row>
    <row r="22" spans="1:9" ht="26.25" customHeight="1" x14ac:dyDescent="0.25">
      <c r="A22" s="62" t="s">
        <v>148</v>
      </c>
      <c r="B22" s="62"/>
      <c r="C22" s="62"/>
      <c r="D22" s="62"/>
      <c r="E22" s="39"/>
      <c r="F22" s="39"/>
      <c r="G22" s="39"/>
      <c r="H22" s="39"/>
      <c r="I22" s="14"/>
    </row>
    <row r="23" spans="1:9" x14ac:dyDescent="0.25">
      <c r="A23" s="39"/>
      <c r="B23" s="39"/>
      <c r="C23" s="55"/>
      <c r="D23" s="55"/>
      <c r="E23" s="39"/>
      <c r="F23" s="39"/>
      <c r="G23" s="39"/>
      <c r="H23" s="39"/>
      <c r="I23" s="14"/>
    </row>
    <row r="24" spans="1:9" x14ac:dyDescent="0.25">
      <c r="A24" s="53" t="s">
        <v>97</v>
      </c>
      <c r="B24" s="53"/>
      <c r="C24" s="53"/>
      <c r="D24" s="53"/>
      <c r="E24" s="53"/>
      <c r="F24" s="53"/>
      <c r="G24" s="53"/>
      <c r="H24" s="53"/>
      <c r="I24" s="14"/>
    </row>
    <row r="25" spans="1:9" x14ac:dyDescent="0.25">
      <c r="A25" s="39"/>
      <c r="B25" s="39"/>
      <c r="C25" s="62"/>
      <c r="D25" s="62"/>
      <c r="E25" s="39"/>
      <c r="F25" s="39"/>
      <c r="G25" s="39"/>
      <c r="H25" s="39"/>
      <c r="I25" s="14"/>
    </row>
    <row r="26" spans="1:9" x14ac:dyDescent="0.25">
      <c r="A26" s="62" t="s">
        <v>98</v>
      </c>
      <c r="B26" s="62"/>
      <c r="C26" s="62"/>
      <c r="D26" s="62"/>
      <c r="E26" s="62"/>
      <c r="F26" s="62"/>
      <c r="G26" s="62"/>
      <c r="H26" s="62"/>
      <c r="I26" s="14"/>
    </row>
    <row r="27" spans="1:9" x14ac:dyDescent="0.25">
      <c r="A27" s="62" t="s">
        <v>103</v>
      </c>
      <c r="B27" s="62"/>
      <c r="C27" s="62"/>
      <c r="D27" s="62"/>
      <c r="E27" s="62"/>
      <c r="F27" s="62"/>
      <c r="G27" s="62"/>
      <c r="H27" s="62"/>
      <c r="I27" s="14"/>
    </row>
    <row r="28" spans="1:9" x14ac:dyDescent="0.25">
      <c r="A28" s="63" t="s">
        <v>104</v>
      </c>
      <c r="B28" s="63"/>
      <c r="C28" s="63"/>
      <c r="D28" s="63"/>
      <c r="E28" s="63"/>
      <c r="F28" s="63"/>
      <c r="G28" s="63"/>
      <c r="H28" s="63"/>
      <c r="I28" s="14"/>
    </row>
    <row r="29" spans="1:9" x14ac:dyDescent="0.25">
      <c r="A29" s="63" t="s">
        <v>105</v>
      </c>
      <c r="B29" s="63"/>
      <c r="C29" s="63"/>
      <c r="D29" s="63"/>
      <c r="E29" s="63"/>
      <c r="F29" s="63"/>
      <c r="G29" s="63"/>
      <c r="H29" s="63"/>
      <c r="I29" s="14"/>
    </row>
    <row r="30" spans="1:9" x14ac:dyDescent="0.25">
      <c r="A30" s="63" t="s">
        <v>106</v>
      </c>
      <c r="B30" s="63"/>
      <c r="C30" s="63"/>
      <c r="D30" s="63"/>
      <c r="E30" s="63"/>
      <c r="F30" s="63"/>
      <c r="G30" s="63"/>
      <c r="H30" s="63"/>
      <c r="I30" s="14"/>
    </row>
    <row r="31" spans="1:9" x14ac:dyDescent="0.25">
      <c r="A31" s="63" t="s">
        <v>107</v>
      </c>
      <c r="B31" s="63"/>
      <c r="C31" s="63"/>
      <c r="D31" s="63"/>
      <c r="E31" s="63"/>
      <c r="F31" s="63"/>
      <c r="G31" s="63"/>
      <c r="H31" s="63"/>
      <c r="I31" s="14"/>
    </row>
    <row r="32" spans="1:9" x14ac:dyDescent="0.25">
      <c r="A32" s="63" t="s">
        <v>108</v>
      </c>
      <c r="B32" s="63"/>
      <c r="C32" s="63"/>
      <c r="D32" s="63"/>
      <c r="E32" s="63"/>
      <c r="F32" s="63"/>
      <c r="G32" s="63"/>
      <c r="H32" s="63"/>
      <c r="I32" s="14"/>
    </row>
    <row r="33" spans="1:9" x14ac:dyDescent="0.25">
      <c r="A33" s="63" t="s">
        <v>100</v>
      </c>
      <c r="B33" s="63"/>
      <c r="C33" s="63"/>
      <c r="D33" s="63"/>
      <c r="E33" s="63"/>
      <c r="F33" s="63"/>
      <c r="G33" s="63"/>
      <c r="H33" s="63"/>
      <c r="I33" s="14"/>
    </row>
    <row r="34" spans="1:9" ht="36" customHeight="1" x14ac:dyDescent="0.25">
      <c r="A34" s="63" t="s">
        <v>109</v>
      </c>
      <c r="B34" s="63"/>
      <c r="C34" s="63"/>
      <c r="D34" s="63"/>
      <c r="E34" s="63"/>
      <c r="F34" s="63"/>
      <c r="G34" s="63"/>
      <c r="H34" s="63"/>
      <c r="I34" s="14"/>
    </row>
    <row r="35" spans="1:9" x14ac:dyDescent="0.25">
      <c r="A35" s="63" t="s">
        <v>110</v>
      </c>
      <c r="B35" s="63"/>
      <c r="C35" s="63"/>
      <c r="D35" s="63"/>
      <c r="E35" s="63"/>
      <c r="F35" s="63"/>
      <c r="G35" s="63"/>
      <c r="H35" s="63"/>
      <c r="I35" s="14"/>
    </row>
    <row r="36" spans="1:9" x14ac:dyDescent="0.25">
      <c r="A36" s="63" t="s">
        <v>111</v>
      </c>
      <c r="B36" s="63"/>
      <c r="C36" s="63"/>
      <c r="D36" s="63"/>
      <c r="E36" s="63"/>
      <c r="F36" s="63"/>
      <c r="G36" s="63"/>
      <c r="H36" s="63"/>
      <c r="I36" s="14"/>
    </row>
    <row r="37" spans="1:9" x14ac:dyDescent="0.25">
      <c r="A37" s="63" t="s">
        <v>112</v>
      </c>
      <c r="B37" s="63"/>
      <c r="C37" s="63"/>
      <c r="D37" s="63"/>
      <c r="E37" s="63"/>
      <c r="F37" s="63"/>
      <c r="G37" s="63"/>
      <c r="H37" s="63"/>
      <c r="I37" s="14"/>
    </row>
    <row r="38" spans="1:9" x14ac:dyDescent="0.25">
      <c r="A38" s="63" t="s">
        <v>113</v>
      </c>
      <c r="B38" s="63"/>
      <c r="C38" s="63"/>
      <c r="D38" s="63"/>
      <c r="E38" s="63"/>
      <c r="F38" s="63"/>
      <c r="G38" s="63"/>
      <c r="H38" s="63"/>
      <c r="I38" s="14"/>
    </row>
    <row r="39" spans="1:9" x14ac:dyDescent="0.25">
      <c r="A39" s="66" t="s">
        <v>114</v>
      </c>
      <c r="B39" s="66"/>
      <c r="C39" s="66"/>
      <c r="D39" s="66"/>
      <c r="E39" s="66"/>
      <c r="F39" s="66"/>
      <c r="G39" s="66"/>
      <c r="H39" s="66"/>
      <c r="I39" s="14"/>
    </row>
    <row r="40" spans="1:9" x14ac:dyDescent="0.25">
      <c r="A40" s="70" t="s">
        <v>115</v>
      </c>
      <c r="B40" s="70"/>
      <c r="C40" s="70"/>
      <c r="D40" s="70"/>
      <c r="E40" s="70"/>
      <c r="F40" s="70"/>
      <c r="G40" s="70"/>
      <c r="H40" s="70"/>
      <c r="I40" s="14"/>
    </row>
    <row r="41" spans="1:9" x14ac:dyDescent="0.25">
      <c r="A41" s="62" t="s">
        <v>99</v>
      </c>
      <c r="B41" s="62"/>
      <c r="C41" s="62"/>
      <c r="D41" s="62"/>
      <c r="E41" s="62"/>
      <c r="F41" s="62"/>
      <c r="G41" s="62"/>
      <c r="H41" s="62"/>
      <c r="I41" s="14"/>
    </row>
    <row r="42" spans="1:9" ht="26.25" customHeight="1" x14ac:dyDescent="0.25">
      <c r="A42" s="67" t="s">
        <v>116</v>
      </c>
      <c r="B42" s="67"/>
      <c r="C42" s="67"/>
      <c r="D42" s="67"/>
      <c r="E42" s="67"/>
      <c r="F42" s="67"/>
      <c r="G42" s="67"/>
      <c r="H42" s="67"/>
      <c r="I42" s="14"/>
    </row>
    <row r="43" spans="1:9" ht="26.25" customHeight="1" x14ac:dyDescent="0.25">
      <c r="A43" s="66" t="s">
        <v>117</v>
      </c>
      <c r="B43" s="66"/>
      <c r="C43" s="66"/>
      <c r="D43" s="66"/>
      <c r="E43" s="66"/>
      <c r="F43" s="66"/>
      <c r="G43" s="66"/>
      <c r="H43" s="66"/>
      <c r="I43" s="14"/>
    </row>
    <row r="44" spans="1:9" s="13" customFormat="1" ht="15" customHeight="1" x14ac:dyDescent="0.25">
      <c r="A44" s="66" t="s">
        <v>118</v>
      </c>
      <c r="B44" s="66"/>
      <c r="C44" s="66"/>
      <c r="D44" s="66"/>
      <c r="E44" s="66"/>
      <c r="F44" s="66"/>
      <c r="G44" s="66"/>
      <c r="H44" s="66"/>
      <c r="I44" s="45"/>
    </row>
    <row r="45" spans="1:9" s="13" customFormat="1" ht="15" customHeight="1" x14ac:dyDescent="0.25">
      <c r="A45" s="66" t="s">
        <v>119</v>
      </c>
      <c r="B45" s="66"/>
      <c r="C45" s="66"/>
      <c r="D45" s="66"/>
      <c r="E45" s="66"/>
      <c r="F45" s="66"/>
      <c r="G45" s="66"/>
      <c r="H45" s="66"/>
      <c r="I45" s="45"/>
    </row>
    <row r="46" spans="1:9" ht="16.5" customHeight="1" x14ac:dyDescent="0.25">
      <c r="A46" s="66" t="s">
        <v>120</v>
      </c>
      <c r="B46" s="66"/>
      <c r="C46" s="66"/>
      <c r="D46" s="66"/>
      <c r="E46" s="66"/>
      <c r="F46" s="66"/>
      <c r="G46" s="66"/>
      <c r="H46" s="66"/>
      <c r="I46" s="14"/>
    </row>
    <row r="47" spans="1:9" x14ac:dyDescent="0.25">
      <c r="A47" s="66" t="s">
        <v>121</v>
      </c>
      <c r="B47" s="66"/>
      <c r="C47" s="66"/>
      <c r="D47" s="66"/>
      <c r="E47" s="66"/>
      <c r="F47" s="66"/>
      <c r="G47" s="66"/>
      <c r="H47" s="66"/>
      <c r="I47" s="14"/>
    </row>
    <row r="48" spans="1:9" ht="14.25" customHeight="1" x14ac:dyDescent="0.25">
      <c r="A48" s="62" t="s">
        <v>144</v>
      </c>
      <c r="B48" s="62"/>
      <c r="C48" s="62"/>
      <c r="D48" s="62"/>
      <c r="E48" s="62"/>
      <c r="F48" s="62"/>
      <c r="G48" s="62"/>
      <c r="H48" s="62"/>
      <c r="I48" s="14"/>
    </row>
    <row r="49" spans="1:9" ht="113.25" customHeight="1" x14ac:dyDescent="0.25">
      <c r="A49" s="68" t="s">
        <v>145</v>
      </c>
      <c r="B49" s="68"/>
      <c r="C49" s="68"/>
      <c r="D49" s="68"/>
      <c r="E49" s="68"/>
      <c r="F49" s="68"/>
      <c r="G49" s="68"/>
      <c r="H49" s="68"/>
      <c r="I49" s="14"/>
    </row>
    <row r="50" spans="1:9" ht="36.75" customHeight="1" x14ac:dyDescent="0.25">
      <c r="A50" s="69" t="s">
        <v>122</v>
      </c>
      <c r="B50" s="69"/>
      <c r="C50" s="69"/>
      <c r="D50" s="69"/>
      <c r="E50" s="69"/>
      <c r="F50" s="69"/>
      <c r="G50" s="69"/>
      <c r="H50" s="69"/>
      <c r="I50" s="14"/>
    </row>
    <row r="51" spans="1:9" ht="63.75" customHeight="1" x14ac:dyDescent="0.25">
      <c r="A51" s="68" t="s">
        <v>164</v>
      </c>
      <c r="B51" s="68"/>
      <c r="C51" s="68"/>
      <c r="D51" s="68"/>
      <c r="E51" s="68"/>
      <c r="F51" s="68"/>
      <c r="G51" s="68"/>
      <c r="H51" s="68"/>
      <c r="I51" s="14"/>
    </row>
    <row r="52" spans="1:9" ht="0.75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4.25" hidden="1" customHeight="1" x14ac:dyDescent="0.25">
      <c r="A53" s="62"/>
      <c r="B53" s="62"/>
      <c r="C53" s="62"/>
      <c r="D53" s="62"/>
      <c r="E53" s="62"/>
      <c r="F53" s="62"/>
      <c r="G53" s="25"/>
      <c r="H53" s="25"/>
      <c r="I53" s="14"/>
    </row>
    <row r="54" spans="1:9" ht="19.5" customHeight="1" x14ac:dyDescent="0.25">
      <c r="A54" s="68"/>
      <c r="B54" s="68"/>
      <c r="C54" s="68"/>
      <c r="D54" s="68"/>
      <c r="E54" s="68"/>
      <c r="F54" s="68"/>
      <c r="G54" s="25"/>
      <c r="H54" s="25"/>
      <c r="I54" s="14"/>
    </row>
    <row r="55" spans="1:9" ht="37.5" customHeight="1" x14ac:dyDescent="0.25">
      <c r="A55" s="62"/>
      <c r="B55" s="62"/>
      <c r="C55" s="62"/>
      <c r="D55" s="62"/>
      <c r="E55" s="62"/>
      <c r="F55" s="62"/>
      <c r="G55" s="25"/>
      <c r="H55" s="25"/>
      <c r="I55" s="14"/>
    </row>
    <row r="56" spans="1:9" ht="37.5" customHeight="1" x14ac:dyDescent="0.25">
      <c r="A56" s="62"/>
      <c r="B56" s="62"/>
      <c r="C56" s="62"/>
      <c r="D56" s="62"/>
      <c r="E56" s="62"/>
      <c r="F56" s="62"/>
      <c r="G56" s="25"/>
      <c r="H56" s="25"/>
      <c r="I56" s="14"/>
    </row>
    <row r="57" spans="1:9" ht="40.5" customHeight="1" x14ac:dyDescent="0.25">
      <c r="A57" s="62"/>
      <c r="B57" s="62"/>
      <c r="C57" s="62"/>
      <c r="D57" s="62"/>
      <c r="E57" s="62"/>
      <c r="F57" s="62"/>
      <c r="G57" s="25"/>
      <c r="H57" s="25"/>
      <c r="I57" s="14"/>
    </row>
    <row r="58" spans="1:9" ht="17.25" customHeight="1" x14ac:dyDescent="0.25">
      <c r="A58" s="62"/>
      <c r="B58" s="62"/>
      <c r="C58" s="62"/>
      <c r="D58" s="62"/>
      <c r="E58" s="62"/>
      <c r="F58" s="62"/>
      <c r="G58" s="25"/>
      <c r="H58" s="25"/>
      <c r="I58" s="14"/>
    </row>
    <row r="59" spans="1:9" ht="14.25" customHeight="1" x14ac:dyDescent="0.25">
      <c r="A59" s="62"/>
      <c r="B59" s="62"/>
      <c r="C59" s="62"/>
      <c r="D59" s="62"/>
      <c r="E59" s="62"/>
      <c r="F59" s="62"/>
      <c r="G59" s="25"/>
      <c r="H59" s="25"/>
      <c r="I59" s="14"/>
    </row>
    <row r="60" spans="1:9" ht="18.75" customHeight="1" x14ac:dyDescent="0.25">
      <c r="A60" s="62"/>
      <c r="B60" s="62"/>
      <c r="C60" s="62"/>
      <c r="D60" s="62"/>
      <c r="E60" s="62"/>
      <c r="F60" s="62"/>
      <c r="G60" s="25"/>
      <c r="H60" s="25"/>
      <c r="I60" s="14"/>
    </row>
    <row r="61" spans="1:9" x14ac:dyDescent="0.25">
      <c r="A61" s="14"/>
      <c r="B61" s="14"/>
      <c r="C61" s="14"/>
      <c r="D61" s="14"/>
      <c r="E61" s="14"/>
      <c r="F61" s="14"/>
      <c r="G61" s="14"/>
      <c r="H61" s="14"/>
      <c r="I61" s="14"/>
    </row>
  </sheetData>
  <mergeCells count="67">
    <mergeCell ref="A60:F60"/>
    <mergeCell ref="A54:F54"/>
    <mergeCell ref="A55:F55"/>
    <mergeCell ref="A56:F56"/>
    <mergeCell ref="A57:F57"/>
    <mergeCell ref="A58:F58"/>
    <mergeCell ref="A59:F59"/>
    <mergeCell ref="A46:H46"/>
    <mergeCell ref="A44:H44"/>
    <mergeCell ref="A53:F53"/>
    <mergeCell ref="A49:H49"/>
    <mergeCell ref="A50:H50"/>
    <mergeCell ref="A48:H48"/>
    <mergeCell ref="A51:H51"/>
    <mergeCell ref="A47:H47"/>
    <mergeCell ref="A34:H34"/>
    <mergeCell ref="A33:H33"/>
    <mergeCell ref="A21:D21"/>
    <mergeCell ref="C25:D25"/>
    <mergeCell ref="A35:H35"/>
    <mergeCell ref="A45:H45"/>
    <mergeCell ref="A43:H43"/>
    <mergeCell ref="A42:H42"/>
    <mergeCell ref="A36:H36"/>
    <mergeCell ref="A39:H39"/>
    <mergeCell ref="A38:H38"/>
    <mergeCell ref="A41:H41"/>
    <mergeCell ref="A37:H37"/>
    <mergeCell ref="A40:H40"/>
    <mergeCell ref="A32:H32"/>
    <mergeCell ref="H15:H16"/>
    <mergeCell ref="A16:D16"/>
    <mergeCell ref="A19:G19"/>
    <mergeCell ref="F15:F16"/>
    <mergeCell ref="A15:D15"/>
    <mergeCell ref="G15:G16"/>
    <mergeCell ref="A17:D17"/>
    <mergeCell ref="A29:H29"/>
    <mergeCell ref="A28:H28"/>
    <mergeCell ref="A31:H31"/>
    <mergeCell ref="A26:H26"/>
    <mergeCell ref="A20:E20"/>
    <mergeCell ref="C23:D23"/>
    <mergeCell ref="A27:H27"/>
    <mergeCell ref="A22:D22"/>
    <mergeCell ref="A30:H30"/>
    <mergeCell ref="A24:H24"/>
    <mergeCell ref="F1:H1"/>
    <mergeCell ref="C4:D4"/>
    <mergeCell ref="F4:H4"/>
    <mergeCell ref="C1:D1"/>
    <mergeCell ref="C2:D2"/>
    <mergeCell ref="F2:H2"/>
    <mergeCell ref="C3:D3"/>
    <mergeCell ref="A13:E13"/>
    <mergeCell ref="C11:D11"/>
    <mergeCell ref="H13:H14"/>
    <mergeCell ref="A14:E14"/>
    <mergeCell ref="G13:G14"/>
    <mergeCell ref="A12:F12"/>
    <mergeCell ref="G5:H5"/>
    <mergeCell ref="A7:H7"/>
    <mergeCell ref="C5:D5"/>
    <mergeCell ref="C10:D10"/>
    <mergeCell ref="C6:D6"/>
    <mergeCell ref="F6:H6"/>
    <mergeCell ref="A8:H8"/>
  </mergeCells>
  <phoneticPr fontId="0" type="noConversion"/>
  <pageMargins left="0.7" right="0.7" top="0.75" bottom="0.75" header="0.3" footer="0.3"/>
  <pageSetup paperSize="9" scale="71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9"/>
  <sheetViews>
    <sheetView workbookViewId="0">
      <selection activeCell="A13" sqref="A13"/>
    </sheetView>
  </sheetViews>
  <sheetFormatPr defaultRowHeight="15" x14ac:dyDescent="0.25"/>
  <cols>
    <col min="1" max="1" width="6.85546875" customWidth="1"/>
    <col min="2" max="2" width="56.140625" customWidth="1"/>
    <col min="3" max="3" width="12.28515625" customWidth="1"/>
  </cols>
  <sheetData>
    <row r="1" spans="1:8" ht="15.75" x14ac:dyDescent="0.25">
      <c r="C1" s="1" t="s">
        <v>0</v>
      </c>
    </row>
    <row r="2" spans="1:8" ht="15.75" customHeight="1" x14ac:dyDescent="0.25">
      <c r="A2" s="71" t="s">
        <v>1</v>
      </c>
      <c r="B2" s="71"/>
      <c r="C2" s="71"/>
      <c r="D2" s="4"/>
      <c r="E2" s="4"/>
      <c r="F2" s="4"/>
      <c r="G2" s="4"/>
    </row>
    <row r="3" spans="1:8" ht="15.75" x14ac:dyDescent="0.25">
      <c r="A3" s="3"/>
      <c r="B3" s="2" t="s">
        <v>173</v>
      </c>
      <c r="C3" s="4"/>
      <c r="D3" s="2"/>
      <c r="E3" s="4"/>
      <c r="F3" s="2"/>
      <c r="G3" s="3"/>
    </row>
    <row r="4" spans="1:8" ht="22.5" customHeight="1" x14ac:dyDescent="0.25">
      <c r="A4" s="3"/>
      <c r="B4" s="12" t="s">
        <v>2</v>
      </c>
      <c r="D4" s="3"/>
      <c r="E4" s="3"/>
      <c r="F4" s="3"/>
      <c r="G4" s="3"/>
    </row>
    <row r="5" spans="1:8" ht="15.75" x14ac:dyDescent="0.25">
      <c r="A5" s="5"/>
    </row>
    <row r="6" spans="1:8" ht="31.5" customHeight="1" x14ac:dyDescent="0.25">
      <c r="A6" s="6" t="s">
        <v>81</v>
      </c>
      <c r="B6" s="6" t="s">
        <v>3</v>
      </c>
      <c r="C6" s="6" t="s">
        <v>80</v>
      </c>
    </row>
    <row r="7" spans="1:8" ht="15.75" x14ac:dyDescent="0.25">
      <c r="A7" s="8">
        <v>1</v>
      </c>
      <c r="B7" s="8">
        <v>2</v>
      </c>
      <c r="C7" s="8">
        <v>3</v>
      </c>
    </row>
    <row r="8" spans="1:8" ht="15.75" x14ac:dyDescent="0.25">
      <c r="A8" s="9"/>
      <c r="B8" s="10" t="s">
        <v>4</v>
      </c>
      <c r="C8" s="51">
        <v>35509.800000000003</v>
      </c>
    </row>
    <row r="9" spans="1:8" ht="18" customHeight="1" x14ac:dyDescent="0.25">
      <c r="A9" s="9"/>
      <c r="B9" s="10" t="s">
        <v>5</v>
      </c>
      <c r="C9" s="51">
        <v>22902.6</v>
      </c>
    </row>
    <row r="10" spans="1:8" ht="18" customHeight="1" x14ac:dyDescent="0.25">
      <c r="A10" s="9"/>
      <c r="B10" s="10" t="s">
        <v>6</v>
      </c>
      <c r="C10" s="51">
        <v>12816.3</v>
      </c>
    </row>
    <row r="11" spans="1:8" ht="17.25" customHeight="1" x14ac:dyDescent="0.25">
      <c r="A11" s="9"/>
      <c r="B11" s="10" t="s">
        <v>7</v>
      </c>
      <c r="C11" s="51">
        <v>8142</v>
      </c>
    </row>
    <row r="12" spans="1:8" ht="15.75" customHeight="1" x14ac:dyDescent="0.25">
      <c r="A12" s="19"/>
      <c r="B12" s="10" t="s">
        <v>6</v>
      </c>
      <c r="C12" s="51">
        <v>1831.7</v>
      </c>
      <c r="H12" s="49"/>
    </row>
    <row r="13" spans="1:8" ht="15.75" x14ac:dyDescent="0.25">
      <c r="A13" s="9"/>
      <c r="B13" s="10" t="s">
        <v>8</v>
      </c>
      <c r="C13" s="51">
        <v>38776.300000000003</v>
      </c>
    </row>
    <row r="14" spans="1:8" ht="15.75" x14ac:dyDescent="0.25">
      <c r="A14" s="9"/>
      <c r="B14" s="10" t="s">
        <v>9</v>
      </c>
      <c r="C14" s="51">
        <v>300.3</v>
      </c>
    </row>
    <row r="15" spans="1:8" ht="15.75" x14ac:dyDescent="0.25">
      <c r="A15" s="9"/>
      <c r="B15" s="10" t="s">
        <v>10</v>
      </c>
      <c r="C15" s="51">
        <v>300.3</v>
      </c>
    </row>
    <row r="16" spans="1:8" x14ac:dyDescent="0.25">
      <c r="A16" s="9"/>
      <c r="B16" s="9"/>
      <c r="C16" s="51"/>
    </row>
    <row r="17" spans="1:3" ht="31.5" x14ac:dyDescent="0.25">
      <c r="A17" s="9"/>
      <c r="B17" s="10" t="s">
        <v>11</v>
      </c>
      <c r="C17" s="51"/>
    </row>
    <row r="18" spans="1:3" ht="15.75" x14ac:dyDescent="0.25">
      <c r="A18" s="9"/>
      <c r="B18" s="10" t="s">
        <v>12</v>
      </c>
      <c r="C18" s="51"/>
    </row>
    <row r="19" spans="1:3" ht="15.75" x14ac:dyDescent="0.25">
      <c r="A19" s="9"/>
      <c r="B19" s="10" t="s">
        <v>13</v>
      </c>
      <c r="C19" s="51">
        <v>38442.1</v>
      </c>
    </row>
    <row r="20" spans="1:3" ht="15.75" x14ac:dyDescent="0.25">
      <c r="A20" s="9"/>
      <c r="B20" s="10" t="s">
        <v>14</v>
      </c>
      <c r="C20" s="51">
        <v>33.9</v>
      </c>
    </row>
    <row r="21" spans="1:3" ht="15.75" x14ac:dyDescent="0.25">
      <c r="A21" s="9"/>
      <c r="B21" s="10" t="s">
        <v>15</v>
      </c>
      <c r="C21" s="51">
        <v>72155.3</v>
      </c>
    </row>
    <row r="22" spans="1:3" ht="15.75" x14ac:dyDescent="0.25">
      <c r="A22" s="9"/>
      <c r="B22" s="10" t="s">
        <v>16</v>
      </c>
      <c r="C22" s="51"/>
    </row>
    <row r="23" spans="1:3" ht="15.75" x14ac:dyDescent="0.25">
      <c r="A23" s="9"/>
      <c r="B23" s="10" t="s">
        <v>17</v>
      </c>
      <c r="C23" s="51">
        <v>216.7</v>
      </c>
    </row>
    <row r="24" spans="1:3" ht="31.5" x14ac:dyDescent="0.25">
      <c r="A24" s="9"/>
      <c r="B24" s="10" t="s">
        <v>18</v>
      </c>
      <c r="C24" s="51"/>
    </row>
    <row r="25" spans="1:3" ht="15.75" x14ac:dyDescent="0.25">
      <c r="A25" s="5"/>
    </row>
    <row r="26" spans="1:3" ht="15.75" x14ac:dyDescent="0.25">
      <c r="A26" s="5"/>
    </row>
    <row r="27" spans="1:3" ht="15.75" x14ac:dyDescent="0.25">
      <c r="A27" s="5"/>
    </row>
    <row r="28" spans="1:3" ht="15.75" x14ac:dyDescent="0.25">
      <c r="A28" s="5"/>
    </row>
    <row r="29" spans="1:3" ht="15.75" x14ac:dyDescent="0.25">
      <c r="A29" s="5"/>
    </row>
  </sheetData>
  <mergeCells count="1">
    <mergeCell ref="A2:C2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46"/>
  <sheetViews>
    <sheetView tabSelected="1" view="pageBreakPreview" topLeftCell="B27" zoomScaleSheetLayoutView="120" workbookViewId="0">
      <selection activeCell="I10" activeCellId="2" sqref="E29 E10 I10"/>
    </sheetView>
  </sheetViews>
  <sheetFormatPr defaultRowHeight="12.75" x14ac:dyDescent="0.2"/>
  <cols>
    <col min="1" max="1" width="17.85546875" style="14" customWidth="1"/>
    <col min="2" max="2" width="4.7109375" style="14" customWidth="1"/>
    <col min="3" max="3" width="6.7109375" style="14" customWidth="1"/>
    <col min="4" max="4" width="12.28515625" style="14" customWidth="1"/>
    <col min="5" max="5" width="11.42578125" style="14" customWidth="1"/>
    <col min="6" max="6" width="10" style="14" customWidth="1"/>
    <col min="7" max="7" width="7.28515625" style="14" customWidth="1"/>
    <col min="8" max="8" width="9.85546875" style="14" customWidth="1"/>
    <col min="9" max="9" width="12.28515625" style="14" customWidth="1"/>
    <col min="10" max="10" width="6.85546875" style="14" customWidth="1"/>
    <col min="11" max="11" width="22.5703125" style="14" customWidth="1"/>
    <col min="12" max="16384" width="9.140625" style="14"/>
  </cols>
  <sheetData>
    <row r="1" spans="1:11" x14ac:dyDescent="0.2">
      <c r="J1" s="15" t="s">
        <v>19</v>
      </c>
    </row>
    <row r="2" spans="1:11" x14ac:dyDescent="0.2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x14ac:dyDescent="0.2">
      <c r="A3" s="84" t="str">
        <f>Титульный!A12</f>
        <v>"28" февраля 2020 г.</v>
      </c>
      <c r="B3" s="84"/>
      <c r="C3" s="84"/>
      <c r="D3" s="84"/>
      <c r="E3" s="84"/>
      <c r="F3" s="84"/>
      <c r="G3" s="84"/>
      <c r="H3" s="84"/>
      <c r="I3" s="84"/>
      <c r="J3" s="84"/>
    </row>
    <row r="4" spans="1:11" x14ac:dyDescent="0.2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1" s="21" customFormat="1" ht="36.75" customHeight="1" x14ac:dyDescent="0.2">
      <c r="A5" s="78" t="s">
        <v>3</v>
      </c>
      <c r="B5" s="78" t="s">
        <v>21</v>
      </c>
      <c r="C5" s="72" t="s">
        <v>22</v>
      </c>
      <c r="D5" s="75" t="s">
        <v>23</v>
      </c>
      <c r="E5" s="76"/>
      <c r="F5" s="76"/>
      <c r="G5" s="76"/>
      <c r="H5" s="76"/>
      <c r="I5" s="76"/>
      <c r="J5" s="77"/>
    </row>
    <row r="6" spans="1:11" s="21" customFormat="1" ht="15.75" customHeight="1" x14ac:dyDescent="0.2">
      <c r="A6" s="79"/>
      <c r="B6" s="79"/>
      <c r="C6" s="73"/>
      <c r="D6" s="78" t="s">
        <v>24</v>
      </c>
      <c r="E6" s="75" t="s">
        <v>25</v>
      </c>
      <c r="F6" s="76"/>
      <c r="G6" s="76"/>
      <c r="H6" s="76"/>
      <c r="I6" s="76"/>
      <c r="J6" s="77"/>
    </row>
    <row r="7" spans="1:11" s="21" customFormat="1" ht="253.5" customHeight="1" x14ac:dyDescent="0.2">
      <c r="A7" s="79"/>
      <c r="B7" s="79"/>
      <c r="C7" s="73"/>
      <c r="D7" s="79"/>
      <c r="E7" s="72" t="s">
        <v>26</v>
      </c>
      <c r="F7" s="81" t="s">
        <v>27</v>
      </c>
      <c r="G7" s="72" t="s">
        <v>28</v>
      </c>
      <c r="H7" s="72" t="s">
        <v>29</v>
      </c>
      <c r="I7" s="85" t="s">
        <v>30</v>
      </c>
      <c r="J7" s="86"/>
    </row>
    <row r="8" spans="1:11" s="21" customFormat="1" ht="24" x14ac:dyDescent="0.2">
      <c r="A8" s="80"/>
      <c r="B8" s="80"/>
      <c r="C8" s="74"/>
      <c r="D8" s="80"/>
      <c r="E8" s="74"/>
      <c r="F8" s="82"/>
      <c r="G8" s="74"/>
      <c r="H8" s="74"/>
      <c r="I8" s="22" t="s">
        <v>24</v>
      </c>
      <c r="J8" s="22" t="s">
        <v>31</v>
      </c>
    </row>
    <row r="9" spans="1:11" x14ac:dyDescent="0.2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1" ht="25.5" x14ac:dyDescent="0.2">
      <c r="A10" s="34" t="s">
        <v>32</v>
      </c>
      <c r="B10" s="35">
        <v>100</v>
      </c>
      <c r="C10" s="35" t="s">
        <v>33</v>
      </c>
      <c r="D10" s="36">
        <f>E10+F10+I10</f>
        <v>14339353.779999999</v>
      </c>
      <c r="E10" s="36">
        <f>E13</f>
        <v>12369100</v>
      </c>
      <c r="F10" s="36">
        <f>F16</f>
        <v>321300</v>
      </c>
      <c r="G10" s="36">
        <f>SUM(G16)</f>
        <v>0</v>
      </c>
      <c r="H10" s="34"/>
      <c r="I10" s="37">
        <f>SUM(I12:I18)</f>
        <v>1648953.78</v>
      </c>
      <c r="J10" s="34"/>
    </row>
    <row r="11" spans="1:11" x14ac:dyDescent="0.2">
      <c r="A11" s="19" t="s">
        <v>25</v>
      </c>
      <c r="B11" s="20"/>
      <c r="C11" s="20"/>
      <c r="D11" s="19"/>
      <c r="E11" s="19"/>
      <c r="F11" s="19"/>
      <c r="G11" s="19"/>
      <c r="H11" s="19"/>
      <c r="I11" s="19"/>
      <c r="J11" s="19"/>
    </row>
    <row r="12" spans="1:11" ht="54.75" customHeight="1" x14ac:dyDescent="0.2">
      <c r="A12" s="19" t="s">
        <v>157</v>
      </c>
      <c r="B12" s="18">
        <v>110</v>
      </c>
      <c r="C12" s="19" t="s">
        <v>125</v>
      </c>
      <c r="D12" s="24">
        <f>SUM(I12)</f>
        <v>73659.360000000001</v>
      </c>
      <c r="E12" s="18" t="s">
        <v>33</v>
      </c>
      <c r="F12" s="18" t="s">
        <v>33</v>
      </c>
      <c r="G12" s="18" t="s">
        <v>33</v>
      </c>
      <c r="H12" s="42"/>
      <c r="I12" s="24">
        <v>73659.360000000001</v>
      </c>
      <c r="J12" s="18" t="s">
        <v>33</v>
      </c>
      <c r="K12" s="32" t="s">
        <v>126</v>
      </c>
    </row>
    <row r="13" spans="1:11" ht="53.25" customHeight="1" x14ac:dyDescent="0.2">
      <c r="A13" s="19" t="s">
        <v>34</v>
      </c>
      <c r="B13" s="18">
        <v>120</v>
      </c>
      <c r="C13" s="19" t="s">
        <v>123</v>
      </c>
      <c r="D13" s="24">
        <f>SUM(E13+I13)</f>
        <v>12528270</v>
      </c>
      <c r="E13" s="24">
        <v>12369100</v>
      </c>
      <c r="F13" s="18" t="s">
        <v>33</v>
      </c>
      <c r="G13" s="18" t="s">
        <v>33</v>
      </c>
      <c r="H13" s="19"/>
      <c r="I13" s="24">
        <v>159170</v>
      </c>
      <c r="J13" s="19"/>
      <c r="K13" s="32" t="s">
        <v>136</v>
      </c>
    </row>
    <row r="14" spans="1:11" ht="51" x14ac:dyDescent="0.2">
      <c r="A14" s="19" t="s">
        <v>35</v>
      </c>
      <c r="B14" s="18">
        <v>130</v>
      </c>
      <c r="C14" s="19"/>
      <c r="D14" s="19"/>
      <c r="E14" s="18" t="s">
        <v>33</v>
      </c>
      <c r="F14" s="18" t="s">
        <v>33</v>
      </c>
      <c r="G14" s="18" t="s">
        <v>33</v>
      </c>
      <c r="H14" s="18" t="s">
        <v>33</v>
      </c>
      <c r="I14" s="19"/>
      <c r="J14" s="18" t="s">
        <v>33</v>
      </c>
      <c r="K14" s="33"/>
    </row>
    <row r="15" spans="1:11" ht="127.5" x14ac:dyDescent="0.2">
      <c r="A15" s="19" t="s">
        <v>36</v>
      </c>
      <c r="B15" s="18">
        <v>140</v>
      </c>
      <c r="C15" s="19"/>
      <c r="D15" s="19"/>
      <c r="E15" s="18" t="s">
        <v>33</v>
      </c>
      <c r="F15" s="18" t="s">
        <v>33</v>
      </c>
      <c r="G15" s="18" t="s">
        <v>33</v>
      </c>
      <c r="H15" s="18" t="s">
        <v>33</v>
      </c>
      <c r="I15" s="19"/>
      <c r="J15" s="18" t="s">
        <v>33</v>
      </c>
      <c r="K15" s="33"/>
    </row>
    <row r="16" spans="1:11" ht="58.5" customHeight="1" x14ac:dyDescent="0.2">
      <c r="A16" s="19" t="s">
        <v>172</v>
      </c>
      <c r="B16" s="18">
        <v>150</v>
      </c>
      <c r="C16" s="19" t="s">
        <v>171</v>
      </c>
      <c r="D16" s="24">
        <f>F16+I16</f>
        <v>323164.42</v>
      </c>
      <c r="E16" s="18" t="s">
        <v>33</v>
      </c>
      <c r="F16" s="24">
        <v>321300</v>
      </c>
      <c r="G16" s="24">
        <v>0</v>
      </c>
      <c r="H16" s="18" t="s">
        <v>33</v>
      </c>
      <c r="I16" s="52">
        <v>1864.42</v>
      </c>
      <c r="J16" s="18" t="s">
        <v>33</v>
      </c>
      <c r="K16" s="32" t="s">
        <v>127</v>
      </c>
    </row>
    <row r="17" spans="1:11" ht="54" customHeight="1" x14ac:dyDescent="0.2">
      <c r="A17" s="19" t="s">
        <v>38</v>
      </c>
      <c r="B17" s="18">
        <v>160</v>
      </c>
      <c r="C17" s="19" t="s">
        <v>162</v>
      </c>
      <c r="D17" s="24">
        <f>I17</f>
        <v>1414260</v>
      </c>
      <c r="E17" s="18" t="s">
        <v>33</v>
      </c>
      <c r="F17" s="52">
        <v>0</v>
      </c>
      <c r="G17" s="18" t="s">
        <v>33</v>
      </c>
      <c r="H17" s="18" t="s">
        <v>33</v>
      </c>
      <c r="I17" s="52">
        <v>1414260</v>
      </c>
      <c r="J17" s="19"/>
      <c r="K17" s="32" t="s">
        <v>135</v>
      </c>
    </row>
    <row r="18" spans="1:11" ht="63.75" x14ac:dyDescent="0.2">
      <c r="A18" s="19" t="s">
        <v>39</v>
      </c>
      <c r="B18" s="18">
        <v>180</v>
      </c>
      <c r="C18" s="19" t="s">
        <v>137</v>
      </c>
      <c r="D18" s="19">
        <f>I18</f>
        <v>0</v>
      </c>
      <c r="E18" s="18" t="s">
        <v>33</v>
      </c>
      <c r="F18" s="18" t="s">
        <v>33</v>
      </c>
      <c r="G18" s="18" t="s">
        <v>33</v>
      </c>
      <c r="H18" s="18" t="s">
        <v>33</v>
      </c>
      <c r="I18" s="24">
        <v>0</v>
      </c>
      <c r="J18" s="18" t="s">
        <v>33</v>
      </c>
      <c r="K18" s="32" t="s">
        <v>138</v>
      </c>
    </row>
    <row r="19" spans="1:11" x14ac:dyDescent="0.2">
      <c r="A19" s="20"/>
      <c r="B19" s="20"/>
      <c r="C19" s="19"/>
      <c r="D19" s="19"/>
      <c r="E19" s="19"/>
      <c r="F19" s="19"/>
      <c r="G19" s="19"/>
      <c r="H19" s="19"/>
      <c r="I19" s="19"/>
      <c r="J19" s="19"/>
    </row>
    <row r="20" spans="1:11" ht="25.5" x14ac:dyDescent="0.2">
      <c r="A20" s="34" t="s">
        <v>40</v>
      </c>
      <c r="B20" s="35">
        <v>200</v>
      </c>
      <c r="C20" s="35" t="s">
        <v>33</v>
      </c>
      <c r="D20" s="36">
        <f>E20+F20+I20</f>
        <v>14635086.640000001</v>
      </c>
      <c r="E20" s="36">
        <f>E21+E26+E28+E36</f>
        <v>12607273.439999999</v>
      </c>
      <c r="F20" s="36">
        <f>F21+F26+F37</f>
        <v>321300</v>
      </c>
      <c r="G20" s="36">
        <f>G21+G26+G28+G36</f>
        <v>0</v>
      </c>
      <c r="H20" s="36">
        <f>H21+H26+H28+H36</f>
        <v>0</v>
      </c>
      <c r="I20" s="36">
        <f>I21+I26+I28+I36</f>
        <v>1706513.2000000002</v>
      </c>
      <c r="J20" s="36">
        <f>SUM(J21+J26)</f>
        <v>0</v>
      </c>
    </row>
    <row r="21" spans="1:11" ht="38.25" x14ac:dyDescent="0.2">
      <c r="A21" s="19" t="s">
        <v>41</v>
      </c>
      <c r="B21" s="18">
        <v>210</v>
      </c>
      <c r="C21" s="19"/>
      <c r="D21" s="24">
        <f>E21+F21+I21</f>
        <v>10858530.059999999</v>
      </c>
      <c r="E21" s="24">
        <f>E22</f>
        <v>10718247.969999999</v>
      </c>
      <c r="F21" s="24">
        <f>F24</f>
        <v>140000</v>
      </c>
      <c r="G21" s="19"/>
      <c r="H21" s="19"/>
      <c r="I21" s="24">
        <f>I22</f>
        <v>282.09000000000003</v>
      </c>
      <c r="J21" s="19"/>
    </row>
    <row r="22" spans="1:11" ht="51" x14ac:dyDescent="0.2">
      <c r="A22" s="19" t="s">
        <v>42</v>
      </c>
      <c r="B22" s="18">
        <v>211</v>
      </c>
      <c r="C22" s="19"/>
      <c r="D22" s="24">
        <f>E22+F22+I22</f>
        <v>10858530.059999999</v>
      </c>
      <c r="E22" s="24">
        <f>E23+E24+E25</f>
        <v>10718247.969999999</v>
      </c>
      <c r="F22" s="24">
        <f>F24</f>
        <v>140000</v>
      </c>
      <c r="G22" s="19"/>
      <c r="H22" s="19"/>
      <c r="I22" s="24">
        <f>I23+I24+I25</f>
        <v>282.09000000000003</v>
      </c>
      <c r="J22" s="19"/>
    </row>
    <row r="23" spans="1:11" x14ac:dyDescent="0.2">
      <c r="A23" s="19" t="s">
        <v>129</v>
      </c>
      <c r="B23" s="20"/>
      <c r="C23" s="19">
        <v>111</v>
      </c>
      <c r="D23" s="24">
        <f>SUM(E23:J23)</f>
        <v>8222555.2199999997</v>
      </c>
      <c r="E23" s="24">
        <v>8222338.5599999996</v>
      </c>
      <c r="F23" s="24"/>
      <c r="G23" s="19"/>
      <c r="H23" s="19"/>
      <c r="I23" s="24">
        <v>216.66</v>
      </c>
      <c r="J23" s="19"/>
    </row>
    <row r="24" spans="1:11" x14ac:dyDescent="0.2">
      <c r="A24" s="19" t="s">
        <v>130</v>
      </c>
      <c r="B24" s="20"/>
      <c r="C24" s="19">
        <v>112</v>
      </c>
      <c r="D24" s="24">
        <f>SUM(E24:J24)</f>
        <v>140000</v>
      </c>
      <c r="E24" s="24">
        <v>0</v>
      </c>
      <c r="F24" s="24">
        <v>140000</v>
      </c>
      <c r="G24" s="19"/>
      <c r="H24" s="19"/>
      <c r="I24" s="24"/>
      <c r="J24" s="19"/>
    </row>
    <row r="25" spans="1:11" ht="38.25" x14ac:dyDescent="0.2">
      <c r="A25" s="19" t="s">
        <v>131</v>
      </c>
      <c r="B25" s="20"/>
      <c r="C25" s="19">
        <v>119</v>
      </c>
      <c r="D25" s="24">
        <f>SUM(E25:J25)</f>
        <v>2495974.8400000003</v>
      </c>
      <c r="E25" s="24">
        <v>2495909.41</v>
      </c>
      <c r="F25" s="24"/>
      <c r="G25" s="19"/>
      <c r="H25" s="19"/>
      <c r="I25" s="24">
        <v>65.430000000000007</v>
      </c>
      <c r="J25" s="19"/>
    </row>
    <row r="26" spans="1:11" ht="38.25" x14ac:dyDescent="0.2">
      <c r="A26" s="19" t="s">
        <v>43</v>
      </c>
      <c r="B26" s="18">
        <v>220</v>
      </c>
      <c r="C26" s="20">
        <v>340</v>
      </c>
      <c r="D26" s="24">
        <f>SUM(E26:J26)</f>
        <v>20000</v>
      </c>
      <c r="E26" s="24"/>
      <c r="F26" s="24">
        <v>20000</v>
      </c>
      <c r="G26" s="24"/>
      <c r="H26" s="24"/>
      <c r="I26" s="24"/>
      <c r="J26" s="24"/>
    </row>
    <row r="27" spans="1:11" x14ac:dyDescent="0.2">
      <c r="A27" s="19" t="s">
        <v>44</v>
      </c>
      <c r="B27" s="20"/>
      <c r="C27" s="20"/>
      <c r="D27" s="19"/>
      <c r="E27" s="24"/>
      <c r="F27" s="24"/>
      <c r="G27" s="19"/>
      <c r="H27" s="19"/>
      <c r="I27" s="19"/>
      <c r="J27" s="19"/>
    </row>
    <row r="28" spans="1:11" ht="38.25" x14ac:dyDescent="0.2">
      <c r="A28" s="19" t="s">
        <v>45</v>
      </c>
      <c r="B28" s="18">
        <v>230</v>
      </c>
      <c r="C28" s="20"/>
      <c r="D28" s="24">
        <f>E28+I28</f>
        <v>167250</v>
      </c>
      <c r="E28" s="24">
        <f>E30+E31+E32</f>
        <v>167250</v>
      </c>
      <c r="F28" s="24"/>
      <c r="G28" s="24"/>
      <c r="H28" s="24"/>
      <c r="I28" s="24">
        <f>I30+I31+I32</f>
        <v>0</v>
      </c>
      <c r="J28" s="24"/>
    </row>
    <row r="29" spans="1:11" x14ac:dyDescent="0.2">
      <c r="A29" s="19" t="s">
        <v>44</v>
      </c>
      <c r="B29" s="20"/>
      <c r="C29" s="20"/>
      <c r="D29" s="19"/>
      <c r="E29" s="24"/>
      <c r="F29" s="24"/>
      <c r="G29" s="19"/>
      <c r="H29" s="19"/>
      <c r="I29" s="19"/>
      <c r="J29" s="19"/>
    </row>
    <row r="30" spans="1:11" ht="25.5" x14ac:dyDescent="0.2">
      <c r="A30" s="19" t="s">
        <v>132</v>
      </c>
      <c r="B30" s="20"/>
      <c r="C30" s="19">
        <v>851</v>
      </c>
      <c r="D30" s="24">
        <f>SUM(E30:J30)</f>
        <v>164400</v>
      </c>
      <c r="E30" s="24">
        <v>164400</v>
      </c>
      <c r="F30" s="24"/>
      <c r="G30" s="19"/>
      <c r="H30" s="19"/>
      <c r="I30" s="24">
        <v>0</v>
      </c>
      <c r="J30" s="19"/>
    </row>
    <row r="31" spans="1:11" ht="25.5" x14ac:dyDescent="0.2">
      <c r="A31" s="19" t="s">
        <v>133</v>
      </c>
      <c r="B31" s="20"/>
      <c r="C31" s="19">
        <v>852</v>
      </c>
      <c r="D31" s="24">
        <f>SUM(E31:J31)</f>
        <v>850</v>
      </c>
      <c r="E31" s="24">
        <v>850</v>
      </c>
      <c r="F31" s="19"/>
      <c r="G31" s="19"/>
      <c r="H31" s="19"/>
      <c r="I31" s="24">
        <v>0</v>
      </c>
      <c r="J31" s="19"/>
    </row>
    <row r="32" spans="1:11" x14ac:dyDescent="0.2">
      <c r="A32" s="19"/>
      <c r="B32" s="20"/>
      <c r="C32" s="19">
        <v>853</v>
      </c>
      <c r="D32" s="24">
        <f>SUM(E32:J32)</f>
        <v>2000</v>
      </c>
      <c r="E32" s="24">
        <v>2000</v>
      </c>
      <c r="F32" s="19"/>
      <c r="G32" s="19"/>
      <c r="H32" s="19"/>
      <c r="I32" s="24">
        <v>0</v>
      </c>
      <c r="J32" s="19"/>
    </row>
    <row r="33" spans="1:10" ht="38.25" x14ac:dyDescent="0.2">
      <c r="A33" s="19" t="s">
        <v>46</v>
      </c>
      <c r="B33" s="18">
        <v>240</v>
      </c>
      <c r="C33" s="20"/>
      <c r="D33" s="19"/>
      <c r="E33" s="24"/>
      <c r="F33" s="19"/>
      <c r="G33" s="19"/>
      <c r="H33" s="19"/>
      <c r="I33" s="19"/>
      <c r="J33" s="19"/>
    </row>
    <row r="34" spans="1:10" x14ac:dyDescent="0.2">
      <c r="A34" s="20"/>
      <c r="B34" s="20"/>
      <c r="C34" s="20"/>
      <c r="D34" s="19"/>
      <c r="E34" s="24"/>
      <c r="F34" s="19"/>
      <c r="G34" s="19"/>
      <c r="H34" s="19"/>
      <c r="I34" s="19"/>
      <c r="J34" s="19"/>
    </row>
    <row r="35" spans="1:10" ht="51" x14ac:dyDescent="0.2">
      <c r="A35" s="19" t="s">
        <v>47</v>
      </c>
      <c r="B35" s="18">
        <v>250</v>
      </c>
      <c r="C35" s="20"/>
      <c r="D35" s="24"/>
      <c r="E35" s="24"/>
      <c r="F35" s="19"/>
      <c r="G35" s="19"/>
      <c r="H35" s="19"/>
      <c r="I35" s="24"/>
      <c r="J35" s="19"/>
    </row>
    <row r="36" spans="1:10" ht="38.25" x14ac:dyDescent="0.2">
      <c r="A36" s="19" t="s">
        <v>48</v>
      </c>
      <c r="B36" s="18">
        <v>260</v>
      </c>
      <c r="C36" s="18" t="s">
        <v>33</v>
      </c>
      <c r="D36" s="24">
        <f>D37</f>
        <v>3589306.58</v>
      </c>
      <c r="E36" s="24">
        <f>E37</f>
        <v>1721775.47</v>
      </c>
      <c r="F36" s="24">
        <f>F37</f>
        <v>161300</v>
      </c>
      <c r="G36" s="24"/>
      <c r="H36" s="24"/>
      <c r="I36" s="24">
        <f>I37</f>
        <v>1706231.11</v>
      </c>
      <c r="J36" s="24">
        <f>SUM(J37)</f>
        <v>0</v>
      </c>
    </row>
    <row r="37" spans="1:10" x14ac:dyDescent="0.2">
      <c r="A37" s="19"/>
      <c r="B37" s="18"/>
      <c r="C37" s="18">
        <v>244</v>
      </c>
      <c r="D37" s="24">
        <f>SUM(E37:J37)</f>
        <v>3589306.58</v>
      </c>
      <c r="E37" s="24">
        <v>1721775.47</v>
      </c>
      <c r="F37" s="24">
        <v>161300</v>
      </c>
      <c r="G37" s="24"/>
      <c r="H37" s="24"/>
      <c r="I37" s="24">
        <v>1706231.11</v>
      </c>
      <c r="J37" s="24">
        <v>0</v>
      </c>
    </row>
    <row r="38" spans="1:10" ht="38.25" x14ac:dyDescent="0.2">
      <c r="A38" s="19" t="s">
        <v>49</v>
      </c>
      <c r="B38" s="18">
        <v>300</v>
      </c>
      <c r="C38" s="20"/>
      <c r="D38" s="19"/>
      <c r="E38" s="19"/>
      <c r="F38" s="19"/>
      <c r="G38" s="19"/>
      <c r="H38" s="19"/>
      <c r="I38" s="19"/>
      <c r="J38" s="19"/>
    </row>
    <row r="39" spans="1:10" ht="25.5" x14ac:dyDescent="0.2">
      <c r="A39" s="19" t="s">
        <v>50</v>
      </c>
      <c r="B39" s="18">
        <v>310</v>
      </c>
      <c r="C39" s="18" t="s">
        <v>33</v>
      </c>
      <c r="D39" s="19"/>
      <c r="E39" s="19"/>
      <c r="F39" s="19"/>
      <c r="G39" s="19"/>
      <c r="H39" s="19"/>
      <c r="I39" s="19"/>
      <c r="J39" s="19"/>
    </row>
    <row r="40" spans="1:10" x14ac:dyDescent="0.2">
      <c r="A40" s="19" t="s">
        <v>51</v>
      </c>
      <c r="B40" s="18">
        <v>320</v>
      </c>
      <c r="C40" s="20"/>
      <c r="D40" s="19"/>
      <c r="E40" s="19"/>
      <c r="F40" s="19"/>
      <c r="G40" s="19"/>
      <c r="H40" s="19"/>
      <c r="I40" s="19"/>
      <c r="J40" s="19"/>
    </row>
    <row r="41" spans="1:10" ht="38.25" x14ac:dyDescent="0.2">
      <c r="A41" s="19" t="s">
        <v>52</v>
      </c>
      <c r="B41" s="18">
        <v>400</v>
      </c>
      <c r="C41" s="20"/>
      <c r="D41" s="19">
        <f>F41</f>
        <v>0</v>
      </c>
      <c r="E41" s="19"/>
      <c r="F41" s="19">
        <f>F42</f>
        <v>0</v>
      </c>
      <c r="G41" s="19"/>
      <c r="H41" s="19"/>
      <c r="I41" s="19"/>
      <c r="J41" s="19"/>
    </row>
    <row r="42" spans="1:10" ht="25.5" x14ac:dyDescent="0.2">
      <c r="A42" s="19" t="s">
        <v>53</v>
      </c>
      <c r="B42" s="18">
        <v>410</v>
      </c>
      <c r="C42" s="20"/>
      <c r="D42" s="19">
        <f>F42</f>
        <v>0</v>
      </c>
      <c r="E42" s="19"/>
      <c r="F42" s="19"/>
      <c r="G42" s="19"/>
      <c r="H42" s="19"/>
      <c r="I42" s="19"/>
      <c r="J42" s="19"/>
    </row>
    <row r="43" spans="1:10" x14ac:dyDescent="0.2">
      <c r="A43" s="19" t="s">
        <v>54</v>
      </c>
      <c r="B43" s="18">
        <v>420</v>
      </c>
      <c r="C43" s="20"/>
      <c r="D43" s="19"/>
      <c r="E43" s="19"/>
      <c r="F43" s="19"/>
      <c r="G43" s="19"/>
      <c r="H43" s="19"/>
      <c r="I43" s="19"/>
      <c r="J43" s="19"/>
    </row>
    <row r="44" spans="1:10" ht="25.5" x14ac:dyDescent="0.2">
      <c r="A44" s="19" t="s">
        <v>55</v>
      </c>
      <c r="B44" s="18">
        <v>500</v>
      </c>
      <c r="C44" s="30"/>
      <c r="D44" s="24">
        <f>E44+I44</f>
        <v>295732.85999999964</v>
      </c>
      <c r="E44" s="24">
        <f t="shared" ref="E44:J44" si="0">E20-E10</f>
        <v>238173.43999999948</v>
      </c>
      <c r="F44" s="24">
        <f t="shared" si="0"/>
        <v>0</v>
      </c>
      <c r="G44" s="24">
        <f t="shared" si="0"/>
        <v>0</v>
      </c>
      <c r="H44" s="24">
        <f t="shared" si="0"/>
        <v>0</v>
      </c>
      <c r="I44" s="24">
        <f t="shared" si="0"/>
        <v>57559.420000000158</v>
      </c>
      <c r="J44" s="24">
        <f t="shared" si="0"/>
        <v>0</v>
      </c>
    </row>
    <row r="45" spans="1:10" ht="25.5" x14ac:dyDescent="0.2">
      <c r="A45" s="19" t="s">
        <v>56</v>
      </c>
      <c r="B45" s="27">
        <v>600</v>
      </c>
      <c r="C45" s="31" t="s">
        <v>33</v>
      </c>
      <c r="D45" s="24">
        <f>D10-D20+D44</f>
        <v>-1.6298145055770874E-9</v>
      </c>
      <c r="E45" s="24">
        <f>E10-E20+E44</f>
        <v>0</v>
      </c>
      <c r="F45" s="24">
        <f>F10-F20+F44</f>
        <v>0</v>
      </c>
      <c r="G45" s="19"/>
      <c r="H45" s="19"/>
      <c r="I45" s="24">
        <f>I10-I20+I44</f>
        <v>0</v>
      </c>
      <c r="J45" s="19"/>
    </row>
    <row r="46" spans="1:10" x14ac:dyDescent="0.2">
      <c r="C46" s="28"/>
    </row>
  </sheetData>
  <mergeCells count="13">
    <mergeCell ref="A2:J2"/>
    <mergeCell ref="A3:J3"/>
    <mergeCell ref="G7:G8"/>
    <mergeCell ref="H7:H8"/>
    <mergeCell ref="I7:J7"/>
    <mergeCell ref="A5:A8"/>
    <mergeCell ref="B5:B8"/>
    <mergeCell ref="C5:C8"/>
    <mergeCell ref="D5:J5"/>
    <mergeCell ref="D6:D8"/>
    <mergeCell ref="E6:J6"/>
    <mergeCell ref="E7:E8"/>
    <mergeCell ref="F7:F8"/>
  </mergeCells>
  <phoneticPr fontId="0" type="noConversion"/>
  <hyperlinks>
    <hyperlink ref="F7" r:id="rId1" display="http://www.audar-info.ru/docs/lawbooks/?sectId=378383"/>
  </hyperlinks>
  <pageMargins left="0.70866141732283472" right="0.31496062992125984" top="0.74803149606299213" bottom="0.74803149606299213" header="0.31496062992125984" footer="0.31496062992125984"/>
  <pageSetup paperSize="9" scale="83" orientation="portrait" horizontalDpi="180" verticalDpi="180" r:id="rId2"/>
  <rowBreaks count="1" manualBreakCount="1">
    <brk id="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46"/>
  <sheetViews>
    <sheetView view="pageBreakPreview" workbookViewId="0">
      <selection activeCell="E10" sqref="E10:I10"/>
    </sheetView>
  </sheetViews>
  <sheetFormatPr defaultRowHeight="12.75" x14ac:dyDescent="0.2"/>
  <cols>
    <col min="1" max="1" width="17.85546875" style="14" customWidth="1"/>
    <col min="2" max="2" width="4.7109375" style="14" customWidth="1"/>
    <col min="3" max="3" width="6.7109375" style="14" customWidth="1"/>
    <col min="4" max="4" width="11.85546875" style="14" customWidth="1"/>
    <col min="5" max="5" width="10.7109375" style="14" customWidth="1"/>
    <col min="6" max="6" width="9.5703125" style="14" customWidth="1"/>
    <col min="7" max="7" width="7.28515625" style="14" customWidth="1"/>
    <col min="8" max="8" width="8.7109375" style="14" customWidth="1"/>
    <col min="9" max="9" width="10.5703125" style="14" customWidth="1"/>
    <col min="10" max="10" width="6.85546875" style="14" customWidth="1"/>
    <col min="11" max="11" width="22.5703125" style="14" customWidth="1"/>
    <col min="12" max="16384" width="9.140625" style="14"/>
  </cols>
  <sheetData>
    <row r="1" spans="1:11" x14ac:dyDescent="0.2">
      <c r="J1" s="15" t="s">
        <v>19</v>
      </c>
    </row>
    <row r="2" spans="1:11" x14ac:dyDescent="0.2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x14ac:dyDescent="0.2">
      <c r="A3" s="84" t="s">
        <v>161</v>
      </c>
      <c r="B3" s="84"/>
      <c r="C3" s="84"/>
      <c r="D3" s="84"/>
      <c r="E3" s="84"/>
      <c r="F3" s="84"/>
      <c r="G3" s="84"/>
      <c r="H3" s="84"/>
      <c r="I3" s="84"/>
      <c r="J3" s="84"/>
    </row>
    <row r="4" spans="1:11" x14ac:dyDescent="0.2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1" s="21" customFormat="1" ht="36.75" customHeight="1" x14ac:dyDescent="0.2">
      <c r="A5" s="78" t="s">
        <v>3</v>
      </c>
      <c r="B5" s="78" t="s">
        <v>21</v>
      </c>
      <c r="C5" s="72" t="s">
        <v>22</v>
      </c>
      <c r="D5" s="75" t="s">
        <v>23</v>
      </c>
      <c r="E5" s="76"/>
      <c r="F5" s="76"/>
      <c r="G5" s="76"/>
      <c r="H5" s="76"/>
      <c r="I5" s="76"/>
      <c r="J5" s="77"/>
    </row>
    <row r="6" spans="1:11" s="21" customFormat="1" ht="15.75" customHeight="1" x14ac:dyDescent="0.2">
      <c r="A6" s="79"/>
      <c r="B6" s="79"/>
      <c r="C6" s="73"/>
      <c r="D6" s="78" t="s">
        <v>24</v>
      </c>
      <c r="E6" s="75" t="s">
        <v>25</v>
      </c>
      <c r="F6" s="76"/>
      <c r="G6" s="76"/>
      <c r="H6" s="76"/>
      <c r="I6" s="76"/>
      <c r="J6" s="77"/>
    </row>
    <row r="7" spans="1:11" s="21" customFormat="1" ht="253.5" customHeight="1" x14ac:dyDescent="0.2">
      <c r="A7" s="79"/>
      <c r="B7" s="79"/>
      <c r="C7" s="73"/>
      <c r="D7" s="79"/>
      <c r="E7" s="72" t="s">
        <v>26</v>
      </c>
      <c r="F7" s="81" t="s">
        <v>27</v>
      </c>
      <c r="G7" s="72" t="s">
        <v>28</v>
      </c>
      <c r="H7" s="72" t="s">
        <v>29</v>
      </c>
      <c r="I7" s="85" t="s">
        <v>30</v>
      </c>
      <c r="J7" s="86"/>
    </row>
    <row r="8" spans="1:11" s="21" customFormat="1" ht="24" x14ac:dyDescent="0.2">
      <c r="A8" s="80"/>
      <c r="B8" s="80"/>
      <c r="C8" s="74"/>
      <c r="D8" s="80"/>
      <c r="E8" s="74"/>
      <c r="F8" s="82"/>
      <c r="G8" s="74"/>
      <c r="H8" s="74"/>
      <c r="I8" s="22" t="s">
        <v>24</v>
      </c>
      <c r="J8" s="22" t="s">
        <v>31</v>
      </c>
    </row>
    <row r="9" spans="1:11" x14ac:dyDescent="0.2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1" ht="25.5" x14ac:dyDescent="0.2">
      <c r="A10" s="34" t="s">
        <v>32</v>
      </c>
      <c r="B10" s="35">
        <v>100</v>
      </c>
      <c r="C10" s="35" t="s">
        <v>33</v>
      </c>
      <c r="D10" s="36">
        <f>E10+F10+I10</f>
        <v>14197789.359999999</v>
      </c>
      <c r="E10" s="36">
        <f>SUM(E13)</f>
        <v>12183700</v>
      </c>
      <c r="F10" s="36">
        <f>F16</f>
        <v>367000</v>
      </c>
      <c r="G10" s="36">
        <f>SUM(G16)</f>
        <v>0</v>
      </c>
      <c r="H10" s="34"/>
      <c r="I10" s="36">
        <f>SUM(I12:I18)</f>
        <v>1647089.3599999999</v>
      </c>
      <c r="J10" s="34"/>
    </row>
    <row r="11" spans="1:11" x14ac:dyDescent="0.2">
      <c r="A11" s="19" t="s">
        <v>25</v>
      </c>
      <c r="B11" s="20"/>
      <c r="C11" s="20"/>
      <c r="D11" s="19"/>
      <c r="E11" s="19"/>
      <c r="F11" s="19"/>
      <c r="G11" s="19"/>
      <c r="H11" s="19"/>
      <c r="I11" s="19"/>
      <c r="J11" s="19"/>
    </row>
    <row r="12" spans="1:11" ht="54.75" customHeight="1" x14ac:dyDescent="0.2">
      <c r="A12" s="19" t="s">
        <v>158</v>
      </c>
      <c r="B12" s="18">
        <v>110</v>
      </c>
      <c r="C12" s="19" t="s">
        <v>125</v>
      </c>
      <c r="D12" s="24">
        <f>SUM(I12)</f>
        <v>73659.360000000001</v>
      </c>
      <c r="E12" s="18" t="s">
        <v>33</v>
      </c>
      <c r="F12" s="18" t="s">
        <v>33</v>
      </c>
      <c r="G12" s="18" t="s">
        <v>33</v>
      </c>
      <c r="H12" s="42"/>
      <c r="I12" s="24">
        <v>73659.360000000001</v>
      </c>
      <c r="J12" s="18" t="s">
        <v>33</v>
      </c>
      <c r="K12" s="32" t="s">
        <v>126</v>
      </c>
    </row>
    <row r="13" spans="1:11" ht="53.25" customHeight="1" x14ac:dyDescent="0.2">
      <c r="A13" s="19" t="s">
        <v>34</v>
      </c>
      <c r="B13" s="18">
        <v>120</v>
      </c>
      <c r="C13" s="19" t="s">
        <v>123</v>
      </c>
      <c r="D13" s="50">
        <f>E13+I13</f>
        <v>12342870</v>
      </c>
      <c r="E13" s="24">
        <v>12183700</v>
      </c>
      <c r="F13" s="18" t="s">
        <v>33</v>
      </c>
      <c r="G13" s="18" t="s">
        <v>33</v>
      </c>
      <c r="H13" s="19"/>
      <c r="I13" s="24">
        <v>159170</v>
      </c>
      <c r="J13" s="19"/>
      <c r="K13" s="32" t="s">
        <v>136</v>
      </c>
    </row>
    <row r="14" spans="1:11" ht="51" x14ac:dyDescent="0.2">
      <c r="A14" s="19" t="s">
        <v>35</v>
      </c>
      <c r="B14" s="18">
        <v>130</v>
      </c>
      <c r="C14" s="19"/>
      <c r="D14" s="19"/>
      <c r="E14" s="18" t="s">
        <v>33</v>
      </c>
      <c r="F14" s="18" t="s">
        <v>33</v>
      </c>
      <c r="G14" s="18" t="s">
        <v>33</v>
      </c>
      <c r="H14" s="18" t="s">
        <v>33</v>
      </c>
      <c r="I14" s="19"/>
      <c r="J14" s="18" t="s">
        <v>33</v>
      </c>
      <c r="K14" s="33"/>
    </row>
    <row r="15" spans="1:11" ht="127.5" x14ac:dyDescent="0.2">
      <c r="A15" s="19" t="s">
        <v>36</v>
      </c>
      <c r="B15" s="18">
        <v>140</v>
      </c>
      <c r="C15" s="19"/>
      <c r="D15" s="19"/>
      <c r="E15" s="18" t="s">
        <v>33</v>
      </c>
      <c r="F15" s="18" t="s">
        <v>33</v>
      </c>
      <c r="G15" s="18" t="s">
        <v>33</v>
      </c>
      <c r="H15" s="18" t="s">
        <v>33</v>
      </c>
      <c r="I15" s="19"/>
      <c r="J15" s="18" t="s">
        <v>33</v>
      </c>
      <c r="K15" s="33"/>
    </row>
    <row r="16" spans="1:11" ht="54.75" customHeight="1" x14ac:dyDescent="0.2">
      <c r="A16" s="19" t="s">
        <v>37</v>
      </c>
      <c r="B16" s="18">
        <v>150</v>
      </c>
      <c r="C16" s="19" t="s">
        <v>124</v>
      </c>
      <c r="D16" s="24">
        <f>F16</f>
        <v>367000</v>
      </c>
      <c r="E16" s="18" t="s">
        <v>33</v>
      </c>
      <c r="F16" s="24">
        <v>367000</v>
      </c>
      <c r="G16" s="24"/>
      <c r="H16" s="18" t="s">
        <v>33</v>
      </c>
      <c r="I16" s="52">
        <v>0</v>
      </c>
      <c r="J16" s="18" t="s">
        <v>33</v>
      </c>
      <c r="K16" s="32" t="s">
        <v>127</v>
      </c>
    </row>
    <row r="17" spans="1:11" ht="54" customHeight="1" x14ac:dyDescent="0.2">
      <c r="A17" s="19" t="s">
        <v>38</v>
      </c>
      <c r="B17" s="18">
        <v>160</v>
      </c>
      <c r="C17" s="19" t="s">
        <v>162</v>
      </c>
      <c r="D17" s="24">
        <f>I17</f>
        <v>1414260</v>
      </c>
      <c r="E17" s="18" t="s">
        <v>33</v>
      </c>
      <c r="F17" s="18">
        <v>0</v>
      </c>
      <c r="G17" s="18" t="s">
        <v>33</v>
      </c>
      <c r="H17" s="18" t="s">
        <v>33</v>
      </c>
      <c r="I17" s="24">
        <v>1414260</v>
      </c>
      <c r="J17" s="19"/>
      <c r="K17" s="32" t="s">
        <v>135</v>
      </c>
    </row>
    <row r="18" spans="1:11" ht="25.5" x14ac:dyDescent="0.2">
      <c r="A18" s="19" t="s">
        <v>39</v>
      </c>
      <c r="B18" s="18">
        <v>180</v>
      </c>
      <c r="C18" s="18" t="s">
        <v>33</v>
      </c>
      <c r="D18" s="19">
        <f>SUM(I18)</f>
        <v>0</v>
      </c>
      <c r="E18" s="18" t="s">
        <v>33</v>
      </c>
      <c r="F18" s="18" t="s">
        <v>33</v>
      </c>
      <c r="G18" s="18" t="s">
        <v>33</v>
      </c>
      <c r="H18" s="18" t="s">
        <v>33</v>
      </c>
      <c r="I18" s="19"/>
      <c r="J18" s="18" t="s">
        <v>33</v>
      </c>
      <c r="K18" s="32" t="s">
        <v>128</v>
      </c>
    </row>
    <row r="19" spans="1:11" x14ac:dyDescent="0.2">
      <c r="A19" s="20"/>
      <c r="B19" s="20"/>
      <c r="C19" s="19"/>
      <c r="D19" s="19"/>
      <c r="E19" s="19"/>
      <c r="F19" s="19"/>
      <c r="G19" s="19"/>
      <c r="H19" s="19"/>
      <c r="I19" s="19"/>
      <c r="J19" s="19"/>
    </row>
    <row r="20" spans="1:11" ht="25.5" x14ac:dyDescent="0.2">
      <c r="A20" s="34" t="s">
        <v>40</v>
      </c>
      <c r="B20" s="35">
        <v>200</v>
      </c>
      <c r="C20" s="35" t="s">
        <v>33</v>
      </c>
      <c r="D20" s="36">
        <f>D21+D26+D29+D36</f>
        <v>14197789.359999999</v>
      </c>
      <c r="E20" s="36">
        <f>E21+E29+E36</f>
        <v>12183700</v>
      </c>
      <c r="F20" s="36">
        <f>F21+F26+F36</f>
        <v>367000</v>
      </c>
      <c r="G20" s="36">
        <f>SUM(G21+G26)</f>
        <v>0</v>
      </c>
      <c r="H20" s="36">
        <f>SUM(H21+H26)</f>
        <v>0</v>
      </c>
      <c r="I20" s="36">
        <f>SUM(I21:I36)</f>
        <v>1647089.36</v>
      </c>
      <c r="J20" s="36">
        <f>SUM(J21+J26)</f>
        <v>0</v>
      </c>
    </row>
    <row r="21" spans="1:11" ht="38.25" x14ac:dyDescent="0.2">
      <c r="A21" s="19" t="s">
        <v>41</v>
      </c>
      <c r="B21" s="18">
        <v>210</v>
      </c>
      <c r="C21" s="19"/>
      <c r="D21" s="24">
        <f>E21+F21</f>
        <v>10720846</v>
      </c>
      <c r="E21" s="24">
        <f>E23+E25</f>
        <v>10580846</v>
      </c>
      <c r="F21" s="24">
        <f>F24</f>
        <v>140000</v>
      </c>
      <c r="G21" s="19"/>
      <c r="H21" s="19"/>
      <c r="I21" s="24"/>
      <c r="J21" s="19"/>
    </row>
    <row r="22" spans="1:11" ht="51" x14ac:dyDescent="0.2">
      <c r="A22" s="19" t="s">
        <v>42</v>
      </c>
      <c r="B22" s="18">
        <v>211</v>
      </c>
      <c r="C22" s="19"/>
      <c r="D22" s="24"/>
      <c r="E22" s="24"/>
      <c r="F22" s="19"/>
      <c r="G22" s="19"/>
      <c r="H22" s="19"/>
      <c r="I22" s="24"/>
      <c r="J22" s="19"/>
    </row>
    <row r="23" spans="1:11" x14ac:dyDescent="0.2">
      <c r="A23" s="19" t="s">
        <v>129</v>
      </c>
      <c r="B23" s="20"/>
      <c r="C23" s="19">
        <v>111</v>
      </c>
      <c r="D23" s="24">
        <f>SUM(E23:J23)</f>
        <v>8131232.25</v>
      </c>
      <c r="E23" s="24">
        <v>8131232.25</v>
      </c>
      <c r="F23" s="19"/>
      <c r="G23" s="19"/>
      <c r="H23" s="19"/>
      <c r="I23" s="19"/>
      <c r="J23" s="19"/>
    </row>
    <row r="24" spans="1:11" x14ac:dyDescent="0.2">
      <c r="A24" s="19" t="s">
        <v>130</v>
      </c>
      <c r="B24" s="20"/>
      <c r="C24" s="19">
        <v>112</v>
      </c>
      <c r="D24" s="24">
        <f>SUM(E24:J24)</f>
        <v>140000</v>
      </c>
      <c r="E24" s="24">
        <v>0</v>
      </c>
      <c r="F24" s="24">
        <v>140000</v>
      </c>
      <c r="G24" s="19"/>
      <c r="H24" s="19"/>
      <c r="I24" s="19"/>
      <c r="J24" s="19"/>
    </row>
    <row r="25" spans="1:11" ht="38.25" x14ac:dyDescent="0.2">
      <c r="A25" s="19" t="s">
        <v>131</v>
      </c>
      <c r="B25" s="20"/>
      <c r="C25" s="19">
        <v>119</v>
      </c>
      <c r="D25" s="24">
        <f>E25</f>
        <v>2449613.75</v>
      </c>
      <c r="E25" s="24">
        <v>2449613.75</v>
      </c>
      <c r="F25" s="19"/>
      <c r="G25" s="19"/>
      <c r="H25" s="19"/>
      <c r="I25" s="19"/>
      <c r="J25" s="19"/>
    </row>
    <row r="26" spans="1:11" ht="38.25" x14ac:dyDescent="0.2">
      <c r="A26" s="19" t="s">
        <v>43</v>
      </c>
      <c r="B26" s="18">
        <v>220</v>
      </c>
      <c r="C26" s="20">
        <v>340</v>
      </c>
      <c r="D26" s="24">
        <f>SUM(E26:J26)</f>
        <v>20000</v>
      </c>
      <c r="E26" s="24"/>
      <c r="F26" s="24">
        <v>20000</v>
      </c>
      <c r="G26" s="24"/>
      <c r="H26" s="24"/>
      <c r="I26" s="24"/>
      <c r="J26" s="24"/>
    </row>
    <row r="27" spans="1:11" x14ac:dyDescent="0.2">
      <c r="A27" s="19" t="s">
        <v>44</v>
      </c>
      <c r="B27" s="20"/>
      <c r="C27" s="20"/>
      <c r="D27" s="19"/>
      <c r="E27" s="24"/>
      <c r="F27" s="19"/>
      <c r="G27" s="19"/>
      <c r="H27" s="19"/>
      <c r="I27" s="19"/>
      <c r="J27" s="19"/>
    </row>
    <row r="28" spans="1:11" ht="38.25" x14ac:dyDescent="0.2">
      <c r="A28" s="19" t="s">
        <v>45</v>
      </c>
      <c r="B28" s="18">
        <v>230</v>
      </c>
      <c r="C28" s="20"/>
      <c r="D28" s="24"/>
      <c r="E28" s="24"/>
      <c r="F28" s="24"/>
      <c r="G28" s="24"/>
      <c r="H28" s="24"/>
      <c r="I28" s="24"/>
      <c r="J28" s="24"/>
    </row>
    <row r="29" spans="1:11" x14ac:dyDescent="0.2">
      <c r="A29" s="19" t="s">
        <v>44</v>
      </c>
      <c r="B29" s="20"/>
      <c r="C29" s="20"/>
      <c r="D29" s="24">
        <f>D30+D32</f>
        <v>166400</v>
      </c>
      <c r="E29" s="24">
        <f>E30+E32</f>
        <v>166400</v>
      </c>
      <c r="F29" s="19"/>
      <c r="G29" s="19"/>
      <c r="H29" s="19"/>
      <c r="I29" s="19"/>
      <c r="J29" s="19"/>
    </row>
    <row r="30" spans="1:11" ht="25.5" x14ac:dyDescent="0.2">
      <c r="A30" s="19" t="s">
        <v>132</v>
      </c>
      <c r="B30" s="20"/>
      <c r="C30" s="19">
        <v>851</v>
      </c>
      <c r="D30" s="24">
        <f>E30</f>
        <v>164400</v>
      </c>
      <c r="E30" s="24">
        <v>164400</v>
      </c>
      <c r="F30" s="19"/>
      <c r="G30" s="19"/>
      <c r="H30" s="19"/>
      <c r="I30" s="19"/>
      <c r="J30" s="19"/>
    </row>
    <row r="31" spans="1:11" ht="25.5" x14ac:dyDescent="0.2">
      <c r="A31" s="19" t="s">
        <v>133</v>
      </c>
      <c r="B31" s="20"/>
      <c r="C31" s="19">
        <v>852</v>
      </c>
      <c r="D31" s="24">
        <f>SUM(E31:J31)</f>
        <v>0</v>
      </c>
      <c r="E31" s="24"/>
      <c r="F31" s="19"/>
      <c r="G31" s="19"/>
      <c r="H31" s="19"/>
      <c r="I31" s="19"/>
      <c r="J31" s="19"/>
    </row>
    <row r="32" spans="1:11" x14ac:dyDescent="0.2">
      <c r="A32" s="19"/>
      <c r="B32" s="20"/>
      <c r="C32" s="19">
        <v>853</v>
      </c>
      <c r="D32" s="24">
        <f>E32</f>
        <v>2000</v>
      </c>
      <c r="E32" s="24">
        <v>2000</v>
      </c>
      <c r="F32" s="19"/>
      <c r="G32" s="19"/>
      <c r="H32" s="19"/>
      <c r="I32" s="24"/>
      <c r="J32" s="19"/>
    </row>
    <row r="33" spans="1:10" ht="38.25" x14ac:dyDescent="0.2">
      <c r="A33" s="19" t="s">
        <v>46</v>
      </c>
      <c r="B33" s="18">
        <v>240</v>
      </c>
      <c r="C33" s="20"/>
      <c r="D33" s="19"/>
      <c r="E33" s="24"/>
      <c r="F33" s="19"/>
      <c r="G33" s="19"/>
      <c r="H33" s="19"/>
      <c r="I33" s="19"/>
      <c r="J33" s="19"/>
    </row>
    <row r="34" spans="1:10" x14ac:dyDescent="0.2">
      <c r="A34" s="20"/>
      <c r="B34" s="20"/>
      <c r="C34" s="20"/>
      <c r="D34" s="19"/>
      <c r="E34" s="24"/>
      <c r="F34" s="19"/>
      <c r="G34" s="19"/>
      <c r="H34" s="19"/>
      <c r="I34" s="19"/>
      <c r="J34" s="19"/>
    </row>
    <row r="35" spans="1:10" ht="51" x14ac:dyDescent="0.2">
      <c r="A35" s="19" t="s">
        <v>47</v>
      </c>
      <c r="B35" s="18">
        <v>250</v>
      </c>
      <c r="C35" s="20"/>
      <c r="D35" s="24"/>
      <c r="E35" s="24"/>
      <c r="F35" s="19"/>
      <c r="G35" s="19"/>
      <c r="H35" s="19"/>
      <c r="I35" s="24"/>
      <c r="J35" s="19"/>
    </row>
    <row r="36" spans="1:10" ht="38.25" x14ac:dyDescent="0.2">
      <c r="A36" s="19" t="s">
        <v>48</v>
      </c>
      <c r="B36" s="18">
        <v>260</v>
      </c>
      <c r="C36" s="18" t="s">
        <v>33</v>
      </c>
      <c r="D36" s="24">
        <f>E36+F36+I36</f>
        <v>3290543.3600000003</v>
      </c>
      <c r="E36" s="24">
        <f>E37</f>
        <v>1436454</v>
      </c>
      <c r="F36" s="24">
        <f>F37</f>
        <v>207000</v>
      </c>
      <c r="G36" s="24"/>
      <c r="H36" s="24"/>
      <c r="I36" s="24">
        <f>I37</f>
        <v>1647089.36</v>
      </c>
      <c r="J36" s="24"/>
    </row>
    <row r="37" spans="1:10" x14ac:dyDescent="0.2">
      <c r="A37" s="19"/>
      <c r="B37" s="18"/>
      <c r="C37" s="18">
        <v>244</v>
      </c>
      <c r="D37" s="24">
        <f>E37+F37+I37</f>
        <v>3290543.3600000003</v>
      </c>
      <c r="E37" s="24">
        <v>1436454</v>
      </c>
      <c r="F37" s="24">
        <v>207000</v>
      </c>
      <c r="G37" s="24"/>
      <c r="H37" s="24"/>
      <c r="I37" s="24">
        <v>1647089.36</v>
      </c>
      <c r="J37" s="24"/>
    </row>
    <row r="38" spans="1:10" ht="38.25" x14ac:dyDescent="0.2">
      <c r="A38" s="19" t="s">
        <v>49</v>
      </c>
      <c r="B38" s="18">
        <v>300</v>
      </c>
      <c r="C38" s="20"/>
      <c r="D38" s="19"/>
      <c r="E38" s="19"/>
      <c r="F38" s="19"/>
      <c r="G38" s="19"/>
      <c r="H38" s="19"/>
      <c r="I38" s="19"/>
      <c r="J38" s="19"/>
    </row>
    <row r="39" spans="1:10" ht="25.5" x14ac:dyDescent="0.2">
      <c r="A39" s="19" t="s">
        <v>50</v>
      </c>
      <c r="B39" s="18">
        <v>310</v>
      </c>
      <c r="C39" s="18" t="s">
        <v>33</v>
      </c>
      <c r="D39" s="19"/>
      <c r="E39" s="19"/>
      <c r="F39" s="19"/>
      <c r="G39" s="19"/>
      <c r="H39" s="19"/>
      <c r="I39" s="19"/>
      <c r="J39" s="19"/>
    </row>
    <row r="40" spans="1:10" x14ac:dyDescent="0.2">
      <c r="A40" s="19" t="s">
        <v>51</v>
      </c>
      <c r="B40" s="18">
        <v>320</v>
      </c>
      <c r="C40" s="20"/>
      <c r="D40" s="19"/>
      <c r="E40" s="19"/>
      <c r="F40" s="19"/>
      <c r="G40" s="19"/>
      <c r="H40" s="19"/>
      <c r="I40" s="19"/>
      <c r="J40" s="19"/>
    </row>
    <row r="41" spans="1:10" ht="38.25" x14ac:dyDescent="0.2">
      <c r="A41" s="19" t="s">
        <v>52</v>
      </c>
      <c r="B41" s="18">
        <v>400</v>
      </c>
      <c r="C41" s="20"/>
      <c r="D41" s="19"/>
      <c r="E41" s="19"/>
      <c r="F41" s="19"/>
      <c r="G41" s="19"/>
      <c r="H41" s="19"/>
      <c r="I41" s="19"/>
      <c r="J41" s="19"/>
    </row>
    <row r="42" spans="1:10" ht="25.5" x14ac:dyDescent="0.2">
      <c r="A42" s="19" t="s">
        <v>53</v>
      </c>
      <c r="B42" s="18">
        <v>410</v>
      </c>
      <c r="C42" s="20"/>
      <c r="D42" s="19"/>
      <c r="E42" s="19"/>
      <c r="F42" s="19"/>
      <c r="G42" s="19"/>
      <c r="H42" s="19"/>
      <c r="I42" s="19"/>
      <c r="J42" s="19"/>
    </row>
    <row r="43" spans="1:10" x14ac:dyDescent="0.2">
      <c r="A43" s="19" t="s">
        <v>54</v>
      </c>
      <c r="B43" s="18">
        <v>420</v>
      </c>
      <c r="C43" s="20"/>
      <c r="D43" s="19"/>
      <c r="E43" s="19"/>
      <c r="F43" s="19"/>
      <c r="G43" s="19"/>
      <c r="H43" s="19"/>
      <c r="I43" s="19"/>
      <c r="J43" s="19"/>
    </row>
    <row r="44" spans="1:10" ht="25.5" x14ac:dyDescent="0.2">
      <c r="A44" s="19" t="s">
        <v>55</v>
      </c>
      <c r="B44" s="18">
        <v>500</v>
      </c>
      <c r="C44" s="30"/>
      <c r="D44" s="19"/>
      <c r="E44" s="19"/>
      <c r="F44" s="19"/>
      <c r="G44" s="19"/>
      <c r="H44" s="19"/>
      <c r="I44" s="19"/>
      <c r="J44" s="19"/>
    </row>
    <row r="45" spans="1:10" ht="25.5" x14ac:dyDescent="0.2">
      <c r="A45" s="19" t="s">
        <v>56</v>
      </c>
      <c r="B45" s="27">
        <v>600</v>
      </c>
      <c r="C45" s="31" t="s">
        <v>33</v>
      </c>
      <c r="D45" s="29"/>
      <c r="E45" s="19"/>
      <c r="F45" s="19"/>
      <c r="G45" s="19"/>
      <c r="H45" s="19"/>
      <c r="I45" s="19"/>
      <c r="J45" s="19"/>
    </row>
    <row r="46" spans="1:10" x14ac:dyDescent="0.2">
      <c r="C46" s="28"/>
    </row>
  </sheetData>
  <mergeCells count="13">
    <mergeCell ref="A2:J2"/>
    <mergeCell ref="A3:J3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hyperlinks>
    <hyperlink ref="F7" r:id="rId1" display="http://www.audar-info.ru/docs/lawbooks/?sectId=378383"/>
  </hyperlinks>
  <pageMargins left="0.70866141732283472" right="0.31496062992125984" top="0.74803149606299213" bottom="0.74803149606299213" header="0.31496062992125984" footer="0.31496062992125984"/>
  <pageSetup paperSize="9" scale="87" orientation="portrait" horizontalDpi="180" verticalDpi="180" r:id="rId2"/>
  <rowBreaks count="1" manualBreakCount="1">
    <brk id="1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46"/>
  <sheetViews>
    <sheetView view="pageBreakPreview" topLeftCell="A26" zoomScaleSheetLayoutView="100" workbookViewId="0">
      <selection activeCell="E33" sqref="E33"/>
    </sheetView>
  </sheetViews>
  <sheetFormatPr defaultRowHeight="12.75" x14ac:dyDescent="0.2"/>
  <cols>
    <col min="1" max="1" width="17.85546875" style="14" customWidth="1"/>
    <col min="2" max="2" width="4.7109375" style="14" customWidth="1"/>
    <col min="3" max="3" width="6.7109375" style="14" customWidth="1"/>
    <col min="4" max="4" width="11.85546875" style="14" customWidth="1"/>
    <col min="5" max="5" width="10.7109375" style="14" customWidth="1"/>
    <col min="6" max="6" width="9.5703125" style="14" customWidth="1"/>
    <col min="7" max="7" width="7.28515625" style="14" customWidth="1"/>
    <col min="8" max="8" width="8.7109375" style="14" customWidth="1"/>
    <col min="9" max="9" width="13.85546875" style="14" customWidth="1"/>
    <col min="10" max="10" width="6.85546875" style="14" customWidth="1"/>
    <col min="11" max="11" width="22.5703125" style="14" customWidth="1"/>
    <col min="12" max="16384" width="9.140625" style="14"/>
  </cols>
  <sheetData>
    <row r="1" spans="1:11" x14ac:dyDescent="0.2">
      <c r="J1" s="15" t="s">
        <v>19</v>
      </c>
    </row>
    <row r="2" spans="1:11" x14ac:dyDescent="0.2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x14ac:dyDescent="0.2">
      <c r="A3" s="84" t="s">
        <v>165</v>
      </c>
      <c r="B3" s="84"/>
      <c r="C3" s="84"/>
      <c r="D3" s="84"/>
      <c r="E3" s="84"/>
      <c r="F3" s="84"/>
      <c r="G3" s="84"/>
      <c r="H3" s="84"/>
      <c r="I3" s="84"/>
      <c r="J3" s="84"/>
    </row>
    <row r="4" spans="1:11" x14ac:dyDescent="0.2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1" s="21" customFormat="1" ht="36.75" customHeight="1" x14ac:dyDescent="0.2">
      <c r="A5" s="78" t="s">
        <v>3</v>
      </c>
      <c r="B5" s="78" t="s">
        <v>21</v>
      </c>
      <c r="C5" s="72" t="s">
        <v>22</v>
      </c>
      <c r="D5" s="75" t="s">
        <v>23</v>
      </c>
      <c r="E5" s="76"/>
      <c r="F5" s="76"/>
      <c r="G5" s="76"/>
      <c r="H5" s="76"/>
      <c r="I5" s="76"/>
      <c r="J5" s="77"/>
    </row>
    <row r="6" spans="1:11" s="21" customFormat="1" ht="15.75" customHeight="1" x14ac:dyDescent="0.2">
      <c r="A6" s="79"/>
      <c r="B6" s="79"/>
      <c r="C6" s="73"/>
      <c r="D6" s="78" t="s">
        <v>24</v>
      </c>
      <c r="E6" s="75" t="s">
        <v>25</v>
      </c>
      <c r="F6" s="76"/>
      <c r="G6" s="76"/>
      <c r="H6" s="76"/>
      <c r="I6" s="76"/>
      <c r="J6" s="77"/>
    </row>
    <row r="7" spans="1:11" s="21" customFormat="1" ht="253.5" customHeight="1" x14ac:dyDescent="0.2">
      <c r="A7" s="79"/>
      <c r="B7" s="79"/>
      <c r="C7" s="73"/>
      <c r="D7" s="79"/>
      <c r="E7" s="72" t="s">
        <v>26</v>
      </c>
      <c r="F7" s="81" t="s">
        <v>27</v>
      </c>
      <c r="G7" s="72" t="s">
        <v>28</v>
      </c>
      <c r="H7" s="72" t="s">
        <v>29</v>
      </c>
      <c r="I7" s="85" t="s">
        <v>30</v>
      </c>
      <c r="J7" s="86"/>
    </row>
    <row r="8" spans="1:11" s="21" customFormat="1" ht="24" x14ac:dyDescent="0.2">
      <c r="A8" s="80"/>
      <c r="B8" s="80"/>
      <c r="C8" s="74"/>
      <c r="D8" s="80"/>
      <c r="E8" s="74"/>
      <c r="F8" s="82"/>
      <c r="G8" s="74"/>
      <c r="H8" s="74"/>
      <c r="I8" s="22" t="s">
        <v>24</v>
      </c>
      <c r="J8" s="22" t="s">
        <v>31</v>
      </c>
    </row>
    <row r="9" spans="1:11" x14ac:dyDescent="0.2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1" ht="25.5" x14ac:dyDescent="0.2">
      <c r="A10" s="34" t="s">
        <v>32</v>
      </c>
      <c r="B10" s="35">
        <v>100</v>
      </c>
      <c r="C10" s="35" t="s">
        <v>33</v>
      </c>
      <c r="D10" s="36">
        <f>SUM(E10+F10+I10)</f>
        <v>14200789.359999999</v>
      </c>
      <c r="E10" s="36">
        <f>SUM(E13)</f>
        <v>12183700</v>
      </c>
      <c r="F10" s="36">
        <f>SUM(F16)+F17</f>
        <v>370000</v>
      </c>
      <c r="G10" s="36">
        <f>SUM(G16)</f>
        <v>0</v>
      </c>
      <c r="H10" s="34"/>
      <c r="I10" s="36">
        <f>SUM(I12:I18)</f>
        <v>1647089.3599999999</v>
      </c>
      <c r="J10" s="34"/>
    </row>
    <row r="11" spans="1:11" x14ac:dyDescent="0.2">
      <c r="A11" s="19" t="s">
        <v>25</v>
      </c>
      <c r="B11" s="20"/>
      <c r="C11" s="20"/>
      <c r="D11" s="19"/>
      <c r="E11" s="19"/>
      <c r="F11" s="19"/>
      <c r="G11" s="19"/>
      <c r="H11" s="19"/>
      <c r="I11" s="19"/>
      <c r="J11" s="19"/>
    </row>
    <row r="12" spans="1:11" ht="54.75" customHeight="1" x14ac:dyDescent="0.2">
      <c r="A12" s="19" t="s">
        <v>157</v>
      </c>
      <c r="B12" s="18">
        <v>110</v>
      </c>
      <c r="C12" s="19" t="s">
        <v>125</v>
      </c>
      <c r="D12" s="24">
        <f>SUM(I12)</f>
        <v>73659.360000000001</v>
      </c>
      <c r="E12" s="18" t="s">
        <v>33</v>
      </c>
      <c r="F12" s="18" t="s">
        <v>33</v>
      </c>
      <c r="G12" s="18" t="s">
        <v>33</v>
      </c>
      <c r="H12" s="42"/>
      <c r="I12" s="24">
        <v>73659.360000000001</v>
      </c>
      <c r="J12" s="18" t="s">
        <v>33</v>
      </c>
      <c r="K12" s="32" t="s">
        <v>126</v>
      </c>
    </row>
    <row r="13" spans="1:11" ht="53.25" customHeight="1" x14ac:dyDescent="0.2">
      <c r="A13" s="19" t="s">
        <v>34</v>
      </c>
      <c r="B13" s="18">
        <v>120</v>
      </c>
      <c r="C13" s="19" t="s">
        <v>123</v>
      </c>
      <c r="D13" s="24">
        <f>E13+I13</f>
        <v>12342870</v>
      </c>
      <c r="E13" s="24">
        <v>12183700</v>
      </c>
      <c r="F13" s="18" t="s">
        <v>33</v>
      </c>
      <c r="G13" s="18" t="s">
        <v>33</v>
      </c>
      <c r="H13" s="19"/>
      <c r="I13" s="24">
        <v>159170</v>
      </c>
      <c r="J13" s="19"/>
      <c r="K13" s="32" t="s">
        <v>136</v>
      </c>
    </row>
    <row r="14" spans="1:11" ht="51" x14ac:dyDescent="0.2">
      <c r="A14" s="19" t="s">
        <v>35</v>
      </c>
      <c r="B14" s="18">
        <v>130</v>
      </c>
      <c r="C14" s="19"/>
      <c r="D14" s="19"/>
      <c r="E14" s="18" t="s">
        <v>33</v>
      </c>
      <c r="F14" s="18" t="s">
        <v>33</v>
      </c>
      <c r="G14" s="18" t="s">
        <v>33</v>
      </c>
      <c r="H14" s="18" t="s">
        <v>33</v>
      </c>
      <c r="I14" s="19"/>
      <c r="J14" s="18" t="s">
        <v>33</v>
      </c>
      <c r="K14" s="33"/>
    </row>
    <row r="15" spans="1:11" ht="127.5" x14ac:dyDescent="0.2">
      <c r="A15" s="19" t="s">
        <v>36</v>
      </c>
      <c r="B15" s="18">
        <v>140</v>
      </c>
      <c r="C15" s="19"/>
      <c r="D15" s="19"/>
      <c r="E15" s="18" t="s">
        <v>33</v>
      </c>
      <c r="F15" s="18" t="s">
        <v>33</v>
      </c>
      <c r="G15" s="18" t="s">
        <v>33</v>
      </c>
      <c r="H15" s="18" t="s">
        <v>33</v>
      </c>
      <c r="I15" s="19"/>
      <c r="J15" s="18" t="s">
        <v>33</v>
      </c>
      <c r="K15" s="33"/>
    </row>
    <row r="16" spans="1:11" ht="54.75" customHeight="1" x14ac:dyDescent="0.2">
      <c r="A16" s="19" t="s">
        <v>37</v>
      </c>
      <c r="B16" s="18">
        <v>150</v>
      </c>
      <c r="C16" s="19" t="s">
        <v>124</v>
      </c>
      <c r="D16" s="24">
        <f>F16</f>
        <v>370000</v>
      </c>
      <c r="E16" s="18" t="s">
        <v>33</v>
      </c>
      <c r="F16" s="24">
        <v>370000</v>
      </c>
      <c r="G16" s="24"/>
      <c r="H16" s="18" t="s">
        <v>33</v>
      </c>
      <c r="I16" s="52"/>
      <c r="J16" s="18" t="s">
        <v>33</v>
      </c>
      <c r="K16" s="32" t="s">
        <v>127</v>
      </c>
    </row>
    <row r="17" spans="1:11" ht="54" customHeight="1" x14ac:dyDescent="0.2">
      <c r="A17" s="19" t="s">
        <v>38</v>
      </c>
      <c r="B17" s="18">
        <v>160</v>
      </c>
      <c r="C17" s="19" t="s">
        <v>162</v>
      </c>
      <c r="D17" s="24">
        <f>I17</f>
        <v>1414260</v>
      </c>
      <c r="E17" s="18" t="s">
        <v>33</v>
      </c>
      <c r="F17" s="52">
        <v>0</v>
      </c>
      <c r="G17" s="18" t="s">
        <v>33</v>
      </c>
      <c r="H17" s="18" t="s">
        <v>33</v>
      </c>
      <c r="I17" s="24">
        <v>1414260</v>
      </c>
      <c r="J17" s="19"/>
      <c r="K17" s="32" t="s">
        <v>135</v>
      </c>
    </row>
    <row r="18" spans="1:11" ht="25.5" x14ac:dyDescent="0.2">
      <c r="A18" s="19" t="s">
        <v>39</v>
      </c>
      <c r="B18" s="18">
        <v>180</v>
      </c>
      <c r="C18" s="18" t="s">
        <v>33</v>
      </c>
      <c r="D18" s="19">
        <f>SUM(I18)</f>
        <v>0</v>
      </c>
      <c r="E18" s="18" t="s">
        <v>33</v>
      </c>
      <c r="F18" s="18" t="s">
        <v>33</v>
      </c>
      <c r="G18" s="18" t="s">
        <v>33</v>
      </c>
      <c r="H18" s="18" t="s">
        <v>33</v>
      </c>
      <c r="I18" s="19"/>
      <c r="J18" s="18" t="s">
        <v>33</v>
      </c>
      <c r="K18" s="32" t="s">
        <v>128</v>
      </c>
    </row>
    <row r="19" spans="1:11" x14ac:dyDescent="0.2">
      <c r="A19" s="20"/>
      <c r="B19" s="20"/>
      <c r="C19" s="19"/>
      <c r="D19" s="19"/>
      <c r="E19" s="19"/>
      <c r="F19" s="19"/>
      <c r="G19" s="19"/>
      <c r="H19" s="19"/>
      <c r="I19" s="19"/>
      <c r="J19" s="19"/>
    </row>
    <row r="20" spans="1:11" ht="25.5" x14ac:dyDescent="0.2">
      <c r="A20" s="34" t="s">
        <v>40</v>
      </c>
      <c r="B20" s="35">
        <v>200</v>
      </c>
      <c r="C20" s="35" t="s">
        <v>33</v>
      </c>
      <c r="D20" s="36">
        <f>E20+F20+I20</f>
        <v>14200789.359999999</v>
      </c>
      <c r="E20" s="36">
        <f>E21+E29+E36</f>
        <v>12183700</v>
      </c>
      <c r="F20" s="36">
        <f>F21+F26+F36</f>
        <v>370000</v>
      </c>
      <c r="G20" s="36">
        <f>SUM(G21+G26)</f>
        <v>0</v>
      </c>
      <c r="H20" s="36">
        <f>SUM(H21+H26)</f>
        <v>0</v>
      </c>
      <c r="I20" s="36">
        <f>I36</f>
        <v>1647089.36</v>
      </c>
      <c r="J20" s="36">
        <f>SUM(J21+J26)</f>
        <v>0</v>
      </c>
    </row>
    <row r="21" spans="1:11" ht="38.25" x14ac:dyDescent="0.2">
      <c r="A21" s="19" t="s">
        <v>41</v>
      </c>
      <c r="B21" s="18">
        <v>210</v>
      </c>
      <c r="C21" s="19"/>
      <c r="D21" s="24">
        <f>D23+D24+D25</f>
        <v>10720846</v>
      </c>
      <c r="E21" s="24">
        <f>E23+E24+E25</f>
        <v>10580846</v>
      </c>
      <c r="F21" s="24">
        <f>F24</f>
        <v>140000</v>
      </c>
      <c r="G21" s="19"/>
      <c r="H21" s="19"/>
      <c r="I21" s="24"/>
      <c r="J21" s="19"/>
    </row>
    <row r="22" spans="1:11" ht="51" x14ac:dyDescent="0.2">
      <c r="A22" s="19" t="s">
        <v>42</v>
      </c>
      <c r="B22" s="18">
        <v>211</v>
      </c>
      <c r="C22" s="19"/>
      <c r="D22" s="24">
        <f>D23+D24+D25</f>
        <v>10720846</v>
      </c>
      <c r="E22" s="24">
        <f>E23+E24+E25</f>
        <v>10580846</v>
      </c>
      <c r="F22" s="19"/>
      <c r="G22" s="19"/>
      <c r="H22" s="19"/>
      <c r="I22" s="24"/>
      <c r="J22" s="19"/>
    </row>
    <row r="23" spans="1:11" x14ac:dyDescent="0.2">
      <c r="A23" s="19" t="s">
        <v>129</v>
      </c>
      <c r="B23" s="20"/>
      <c r="C23" s="19">
        <v>111</v>
      </c>
      <c r="D23" s="24">
        <f>SUM(E23:J23)</f>
        <v>8131232.25</v>
      </c>
      <c r="E23" s="24">
        <v>8131232.25</v>
      </c>
      <c r="F23" s="19"/>
      <c r="G23" s="19"/>
      <c r="H23" s="19"/>
      <c r="I23" s="19"/>
      <c r="J23" s="19"/>
    </row>
    <row r="24" spans="1:11" x14ac:dyDescent="0.2">
      <c r="A24" s="19" t="s">
        <v>130</v>
      </c>
      <c r="B24" s="20"/>
      <c r="C24" s="19">
        <v>112</v>
      </c>
      <c r="D24" s="24">
        <f>SUM(E24:J24)</f>
        <v>140000</v>
      </c>
      <c r="E24" s="24">
        <v>0</v>
      </c>
      <c r="F24" s="24">
        <v>140000</v>
      </c>
      <c r="G24" s="19"/>
      <c r="H24" s="19"/>
      <c r="I24" s="19"/>
      <c r="J24" s="19"/>
    </row>
    <row r="25" spans="1:11" ht="38.25" x14ac:dyDescent="0.2">
      <c r="A25" s="19" t="s">
        <v>131</v>
      </c>
      <c r="B25" s="20"/>
      <c r="C25" s="19">
        <v>119</v>
      </c>
      <c r="D25" s="24">
        <f>SUM(E25:J25)</f>
        <v>2449613.75</v>
      </c>
      <c r="E25" s="24">
        <v>2449613.75</v>
      </c>
      <c r="F25" s="19"/>
      <c r="G25" s="19"/>
      <c r="H25" s="19"/>
      <c r="I25" s="19"/>
      <c r="J25" s="19"/>
    </row>
    <row r="26" spans="1:11" ht="38.25" x14ac:dyDescent="0.2">
      <c r="A26" s="19" t="s">
        <v>43</v>
      </c>
      <c r="B26" s="18">
        <v>220</v>
      </c>
      <c r="C26" s="20">
        <v>340</v>
      </c>
      <c r="D26" s="24">
        <f>SUM(E26:J26)</f>
        <v>20000</v>
      </c>
      <c r="E26" s="24"/>
      <c r="F26" s="24">
        <v>20000</v>
      </c>
      <c r="G26" s="24"/>
      <c r="H26" s="24"/>
      <c r="I26" s="24"/>
      <c r="J26" s="24"/>
    </row>
    <row r="27" spans="1:11" x14ac:dyDescent="0.2">
      <c r="A27" s="19" t="s">
        <v>44</v>
      </c>
      <c r="B27" s="20"/>
      <c r="C27" s="20"/>
      <c r="D27" s="19"/>
      <c r="E27" s="24"/>
      <c r="F27" s="19"/>
      <c r="G27" s="19"/>
      <c r="H27" s="19"/>
      <c r="I27" s="19"/>
      <c r="J27" s="19"/>
    </row>
    <row r="28" spans="1:11" ht="38.25" x14ac:dyDescent="0.2">
      <c r="A28" s="19" t="s">
        <v>45</v>
      </c>
      <c r="B28" s="18">
        <v>230</v>
      </c>
      <c r="C28" s="20"/>
      <c r="D28" s="24">
        <f>D30+D31+D32</f>
        <v>164400</v>
      </c>
      <c r="E28" s="24">
        <f>E30+E31+E32</f>
        <v>166400</v>
      </c>
      <c r="F28" s="24"/>
      <c r="G28" s="24"/>
      <c r="H28" s="24"/>
      <c r="I28" s="24"/>
      <c r="J28" s="24"/>
    </row>
    <row r="29" spans="1:11" x14ac:dyDescent="0.2">
      <c r="A29" s="19" t="s">
        <v>44</v>
      </c>
      <c r="B29" s="20"/>
      <c r="C29" s="20"/>
      <c r="D29" s="24">
        <f>D28</f>
        <v>164400</v>
      </c>
      <c r="E29" s="24">
        <f>E28</f>
        <v>166400</v>
      </c>
      <c r="F29" s="19"/>
      <c r="G29" s="19"/>
      <c r="H29" s="19"/>
      <c r="I29" s="19"/>
      <c r="J29" s="19"/>
    </row>
    <row r="30" spans="1:11" ht="25.5" x14ac:dyDescent="0.2">
      <c r="A30" s="19" t="s">
        <v>132</v>
      </c>
      <c r="B30" s="20"/>
      <c r="C30" s="19">
        <v>851</v>
      </c>
      <c r="D30" s="24">
        <f>SUM(E30:J30)</f>
        <v>164400</v>
      </c>
      <c r="E30" s="24">
        <v>164400</v>
      </c>
      <c r="F30" s="19"/>
      <c r="G30" s="19"/>
      <c r="H30" s="19"/>
      <c r="I30" s="19"/>
      <c r="J30" s="19"/>
    </row>
    <row r="31" spans="1:11" ht="25.5" x14ac:dyDescent="0.2">
      <c r="A31" s="19" t="s">
        <v>133</v>
      </c>
      <c r="B31" s="20"/>
      <c r="C31" s="19">
        <v>852</v>
      </c>
      <c r="D31" s="24">
        <f>SUM(E31:J31)</f>
        <v>0</v>
      </c>
      <c r="E31" s="24"/>
      <c r="F31" s="19"/>
      <c r="G31" s="19"/>
      <c r="H31" s="19"/>
      <c r="I31" s="19"/>
      <c r="J31" s="19"/>
    </row>
    <row r="32" spans="1:11" x14ac:dyDescent="0.2">
      <c r="A32" s="19"/>
      <c r="B32" s="20"/>
      <c r="C32" s="19">
        <v>853</v>
      </c>
      <c r="D32" s="24"/>
      <c r="E32" s="24">
        <v>2000</v>
      </c>
      <c r="F32" s="19"/>
      <c r="G32" s="19"/>
      <c r="H32" s="19"/>
      <c r="I32" s="24"/>
      <c r="J32" s="19"/>
    </row>
    <row r="33" spans="1:10" ht="38.25" x14ac:dyDescent="0.2">
      <c r="A33" s="19" t="s">
        <v>46</v>
      </c>
      <c r="B33" s="18">
        <v>240</v>
      </c>
      <c r="C33" s="20"/>
      <c r="D33" s="19"/>
      <c r="E33" s="24"/>
      <c r="F33" s="19"/>
      <c r="G33" s="19"/>
      <c r="H33" s="19"/>
      <c r="I33" s="19"/>
      <c r="J33" s="19"/>
    </row>
    <row r="34" spans="1:10" x14ac:dyDescent="0.2">
      <c r="A34" s="20"/>
      <c r="B34" s="20"/>
      <c r="C34" s="20"/>
      <c r="D34" s="19"/>
      <c r="E34" s="24"/>
      <c r="F34" s="19"/>
      <c r="G34" s="19"/>
      <c r="H34" s="19"/>
      <c r="I34" s="19"/>
      <c r="J34" s="19"/>
    </row>
    <row r="35" spans="1:10" ht="51" x14ac:dyDescent="0.2">
      <c r="A35" s="19" t="s">
        <v>47</v>
      </c>
      <c r="B35" s="18">
        <v>250</v>
      </c>
      <c r="C35" s="20"/>
      <c r="D35" s="24"/>
      <c r="E35" s="24"/>
      <c r="F35" s="19"/>
      <c r="G35" s="19"/>
      <c r="H35" s="19"/>
      <c r="I35" s="24"/>
      <c r="J35" s="19"/>
    </row>
    <row r="36" spans="1:10" ht="38.25" x14ac:dyDescent="0.2">
      <c r="A36" s="19" t="s">
        <v>48</v>
      </c>
      <c r="B36" s="18">
        <v>260</v>
      </c>
      <c r="C36" s="18" t="s">
        <v>33</v>
      </c>
      <c r="D36" s="24">
        <f>E36+F36+I36</f>
        <v>3293543.3600000003</v>
      </c>
      <c r="E36" s="24">
        <f>E37</f>
        <v>1436454</v>
      </c>
      <c r="F36" s="24">
        <f>F37</f>
        <v>210000</v>
      </c>
      <c r="G36" s="24"/>
      <c r="H36" s="24"/>
      <c r="I36" s="24">
        <f>I37</f>
        <v>1647089.36</v>
      </c>
      <c r="J36" s="24"/>
    </row>
    <row r="37" spans="1:10" x14ac:dyDescent="0.2">
      <c r="A37" s="19"/>
      <c r="B37" s="18"/>
      <c r="C37" s="18">
        <v>244</v>
      </c>
      <c r="D37" s="24">
        <f>E37+F37+I37</f>
        <v>3293543.3600000003</v>
      </c>
      <c r="E37" s="24">
        <v>1436454</v>
      </c>
      <c r="F37" s="24">
        <v>210000</v>
      </c>
      <c r="G37" s="24"/>
      <c r="H37" s="24"/>
      <c r="I37" s="24">
        <v>1647089.36</v>
      </c>
      <c r="J37" s="24"/>
    </row>
    <row r="38" spans="1:10" ht="38.25" x14ac:dyDescent="0.2">
      <c r="A38" s="19" t="s">
        <v>49</v>
      </c>
      <c r="B38" s="18">
        <v>300</v>
      </c>
      <c r="C38" s="20"/>
      <c r="D38" s="19"/>
      <c r="E38" s="19"/>
      <c r="F38" s="19"/>
      <c r="G38" s="19"/>
      <c r="H38" s="19"/>
      <c r="I38" s="19"/>
      <c r="J38" s="19"/>
    </row>
    <row r="39" spans="1:10" ht="25.5" x14ac:dyDescent="0.2">
      <c r="A39" s="19" t="s">
        <v>50</v>
      </c>
      <c r="B39" s="18">
        <v>310</v>
      </c>
      <c r="C39" s="18" t="s">
        <v>33</v>
      </c>
      <c r="D39" s="19"/>
      <c r="E39" s="19"/>
      <c r="F39" s="19"/>
      <c r="G39" s="19"/>
      <c r="H39" s="19"/>
      <c r="I39" s="19"/>
      <c r="J39" s="19"/>
    </row>
    <row r="40" spans="1:10" x14ac:dyDescent="0.2">
      <c r="A40" s="19" t="s">
        <v>51</v>
      </c>
      <c r="B40" s="18">
        <v>320</v>
      </c>
      <c r="C40" s="20"/>
      <c r="D40" s="19"/>
      <c r="E40" s="19"/>
      <c r="F40" s="19"/>
      <c r="G40" s="19"/>
      <c r="H40" s="19"/>
      <c r="I40" s="19"/>
      <c r="J40" s="19"/>
    </row>
    <row r="41" spans="1:10" ht="38.25" x14ac:dyDescent="0.2">
      <c r="A41" s="19" t="s">
        <v>52</v>
      </c>
      <c r="B41" s="18">
        <v>400</v>
      </c>
      <c r="C41" s="20"/>
      <c r="D41" s="19"/>
      <c r="E41" s="19"/>
      <c r="F41" s="19"/>
      <c r="G41" s="19"/>
      <c r="H41" s="19"/>
      <c r="I41" s="19"/>
      <c r="J41" s="19"/>
    </row>
    <row r="42" spans="1:10" ht="25.5" x14ac:dyDescent="0.2">
      <c r="A42" s="19" t="s">
        <v>53</v>
      </c>
      <c r="B42" s="18">
        <v>410</v>
      </c>
      <c r="C42" s="20"/>
      <c r="D42" s="19"/>
      <c r="E42" s="19"/>
      <c r="F42" s="19"/>
      <c r="G42" s="19"/>
      <c r="H42" s="19"/>
      <c r="I42" s="19"/>
      <c r="J42" s="19"/>
    </row>
    <row r="43" spans="1:10" x14ac:dyDescent="0.2">
      <c r="A43" s="19" t="s">
        <v>54</v>
      </c>
      <c r="B43" s="18">
        <v>420</v>
      </c>
      <c r="C43" s="20"/>
      <c r="D43" s="19"/>
      <c r="E43" s="19"/>
      <c r="F43" s="19"/>
      <c r="G43" s="19"/>
      <c r="H43" s="19"/>
      <c r="I43" s="19"/>
      <c r="J43" s="19"/>
    </row>
    <row r="44" spans="1:10" ht="25.5" x14ac:dyDescent="0.2">
      <c r="A44" s="19" t="s">
        <v>55</v>
      </c>
      <c r="B44" s="18">
        <v>500</v>
      </c>
      <c r="C44" s="30"/>
      <c r="D44" s="19"/>
      <c r="E44" s="19"/>
      <c r="F44" s="19"/>
      <c r="G44" s="19"/>
      <c r="H44" s="19"/>
      <c r="I44" s="19"/>
      <c r="J44" s="19"/>
    </row>
    <row r="45" spans="1:10" ht="25.5" x14ac:dyDescent="0.2">
      <c r="A45" s="19" t="s">
        <v>56</v>
      </c>
      <c r="B45" s="27">
        <v>600</v>
      </c>
      <c r="C45" s="31" t="s">
        <v>33</v>
      </c>
      <c r="D45" s="29"/>
      <c r="E45" s="19"/>
      <c r="F45" s="19"/>
      <c r="G45" s="19"/>
      <c r="H45" s="19"/>
      <c r="I45" s="19"/>
      <c r="J45" s="19"/>
    </row>
    <row r="46" spans="1:10" x14ac:dyDescent="0.2">
      <c r="C46" s="28"/>
    </row>
  </sheetData>
  <mergeCells count="13">
    <mergeCell ref="A2:J2"/>
    <mergeCell ref="A3:J3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hyperlinks>
    <hyperlink ref="F7" r:id="rId1" display="http://www.audar-info.ru/docs/lawbooks/?sectId=378383"/>
  </hyperlinks>
  <pageMargins left="0.70866141732283472" right="0.31496062992125984" top="0.74803149606299213" bottom="0.74803149606299213" header="0.31496062992125984" footer="0.31496062992125984"/>
  <pageSetup paperSize="9" scale="87" orientation="portrait" horizontalDpi="180" verticalDpi="180" r:id="rId2"/>
  <rowBreaks count="1" manualBreakCount="1">
    <brk id="1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23"/>
  <sheetViews>
    <sheetView topLeftCell="D13" workbookViewId="0">
      <selection activeCell="P9" sqref="P9"/>
    </sheetView>
  </sheetViews>
  <sheetFormatPr defaultRowHeight="12.75" x14ac:dyDescent="0.2"/>
  <cols>
    <col min="1" max="1" width="24.85546875" style="14" customWidth="1"/>
    <col min="2" max="3" width="9.28515625" style="14" bestFit="1" customWidth="1"/>
    <col min="4" max="9" width="10.140625" style="14" bestFit="1" customWidth="1"/>
    <col min="10" max="12" width="9.28515625" style="14" bestFit="1" customWidth="1"/>
    <col min="13" max="16384" width="9.140625" style="14"/>
  </cols>
  <sheetData>
    <row r="1" spans="1:12" x14ac:dyDescent="0.2">
      <c r="L1" s="15" t="s">
        <v>57</v>
      </c>
    </row>
    <row r="2" spans="1:12" x14ac:dyDescent="0.2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">
      <c r="A3" s="84" t="str">
        <f>Титульный!A12</f>
        <v>"28" февраля 2020 г.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.75" customHeight="1" x14ac:dyDescent="0.2">
      <c r="A5" s="99" t="s">
        <v>3</v>
      </c>
      <c r="B5" s="99" t="s">
        <v>21</v>
      </c>
      <c r="C5" s="99" t="s">
        <v>59</v>
      </c>
      <c r="D5" s="87" t="s">
        <v>60</v>
      </c>
      <c r="E5" s="88"/>
      <c r="F5" s="89"/>
      <c r="G5" s="87" t="s">
        <v>61</v>
      </c>
      <c r="H5" s="88"/>
      <c r="I5" s="88"/>
      <c r="J5" s="88"/>
      <c r="K5" s="88"/>
      <c r="L5" s="89"/>
    </row>
    <row r="6" spans="1:12" ht="15.75" customHeight="1" x14ac:dyDescent="0.2">
      <c r="A6" s="100"/>
      <c r="B6" s="100"/>
      <c r="C6" s="100"/>
      <c r="D6" s="90"/>
      <c r="E6" s="91"/>
      <c r="F6" s="92"/>
      <c r="G6" s="90" t="s">
        <v>62</v>
      </c>
      <c r="H6" s="91"/>
      <c r="I6" s="91"/>
      <c r="J6" s="91"/>
      <c r="K6" s="91"/>
      <c r="L6" s="92"/>
    </row>
    <row r="7" spans="1:12" ht="15.75" customHeight="1" x14ac:dyDescent="0.2">
      <c r="A7" s="100"/>
      <c r="B7" s="100"/>
      <c r="C7" s="100"/>
      <c r="D7" s="87" t="s">
        <v>63</v>
      </c>
      <c r="E7" s="88"/>
      <c r="F7" s="89"/>
      <c r="G7" s="93" t="s">
        <v>25</v>
      </c>
      <c r="H7" s="94"/>
      <c r="I7" s="94"/>
      <c r="J7" s="94"/>
      <c r="K7" s="94"/>
      <c r="L7" s="95"/>
    </row>
    <row r="8" spans="1:12" ht="94.5" customHeight="1" x14ac:dyDescent="0.2">
      <c r="A8" s="100"/>
      <c r="B8" s="100"/>
      <c r="C8" s="100"/>
      <c r="D8" s="90"/>
      <c r="E8" s="91"/>
      <c r="F8" s="92"/>
      <c r="G8" s="96" t="s">
        <v>64</v>
      </c>
      <c r="H8" s="97"/>
      <c r="I8" s="98"/>
      <c r="J8" s="96" t="s">
        <v>65</v>
      </c>
      <c r="K8" s="97"/>
      <c r="L8" s="98"/>
    </row>
    <row r="9" spans="1:12" ht="107.25" customHeight="1" x14ac:dyDescent="0.2">
      <c r="A9" s="101"/>
      <c r="B9" s="101"/>
      <c r="C9" s="101"/>
      <c r="D9" s="23" t="s">
        <v>166</v>
      </c>
      <c r="E9" s="23" t="s">
        <v>167</v>
      </c>
      <c r="F9" s="23" t="s">
        <v>168</v>
      </c>
      <c r="G9" s="23" t="s">
        <v>166</v>
      </c>
      <c r="H9" s="23" t="s">
        <v>167</v>
      </c>
      <c r="I9" s="23" t="s">
        <v>168</v>
      </c>
      <c r="J9" s="23" t="s">
        <v>166</v>
      </c>
      <c r="K9" s="23" t="s">
        <v>167</v>
      </c>
      <c r="L9" s="23" t="s">
        <v>168</v>
      </c>
    </row>
    <row r="10" spans="1:12" x14ac:dyDescent="0.2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</row>
    <row r="11" spans="1:12" ht="38.25" x14ac:dyDescent="0.2">
      <c r="A11" s="19" t="s">
        <v>66</v>
      </c>
      <c r="B11" s="18">
        <v>1</v>
      </c>
      <c r="C11" s="18" t="s">
        <v>33</v>
      </c>
      <c r="D11" s="24">
        <f>G11+J11</f>
        <v>3589306.58</v>
      </c>
      <c r="E11" s="24">
        <f t="shared" ref="D11:F12" si="0">H11+K11</f>
        <v>3290543.3600000003</v>
      </c>
      <c r="F11" s="24">
        <f>I11</f>
        <v>3293543.36</v>
      </c>
      <c r="G11" s="24">
        <f>'Таб.2 2020г.'!D37</f>
        <v>3589306.58</v>
      </c>
      <c r="H11" s="24">
        <f>'Таб.2 2021гг.'!D37</f>
        <v>3290543.3600000003</v>
      </c>
      <c r="I11" s="24">
        <v>3293543.36</v>
      </c>
      <c r="J11" s="24">
        <f>J14</f>
        <v>0</v>
      </c>
      <c r="K11" s="24">
        <f>K14</f>
        <v>0</v>
      </c>
      <c r="L11" s="24">
        <f>L14</f>
        <v>0</v>
      </c>
    </row>
    <row r="12" spans="1:12" ht="51" x14ac:dyDescent="0.2">
      <c r="A12" s="19" t="s">
        <v>159</v>
      </c>
      <c r="B12" s="18">
        <v>1001</v>
      </c>
      <c r="C12" s="18" t="s">
        <v>67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/>
      <c r="H12" s="24"/>
      <c r="I12" s="24"/>
      <c r="J12" s="19"/>
      <c r="K12" s="19"/>
      <c r="L12" s="19"/>
    </row>
    <row r="13" spans="1:12" x14ac:dyDescent="0.2">
      <c r="A13" s="20"/>
      <c r="B13" s="20"/>
      <c r="C13" s="20"/>
      <c r="D13" s="24"/>
      <c r="E13" s="24"/>
      <c r="F13" s="24"/>
      <c r="G13" s="19"/>
      <c r="H13" s="19"/>
      <c r="I13" s="19"/>
      <c r="J13" s="19"/>
      <c r="K13" s="19"/>
      <c r="L13" s="19"/>
    </row>
    <row r="14" spans="1:12" ht="38.25" x14ac:dyDescent="0.2">
      <c r="A14" s="19" t="s">
        <v>68</v>
      </c>
      <c r="B14" s="18">
        <v>2001</v>
      </c>
      <c r="C14" s="20"/>
      <c r="D14" s="24">
        <f>G14+J14</f>
        <v>3589306.58</v>
      </c>
      <c r="E14" s="24">
        <v>3246843.36</v>
      </c>
      <c r="F14" s="24">
        <v>3293543.36</v>
      </c>
      <c r="G14" s="24">
        <f>G11-G12</f>
        <v>3589306.58</v>
      </c>
      <c r="H14" s="24">
        <v>3246843.36</v>
      </c>
      <c r="I14" s="24">
        <v>3293543.36</v>
      </c>
      <c r="J14" s="24">
        <v>0</v>
      </c>
      <c r="K14" s="24">
        <v>0</v>
      </c>
      <c r="L14" s="24">
        <v>0</v>
      </c>
    </row>
    <row r="15" spans="1:12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20" spans="5:5" x14ac:dyDescent="0.2">
      <c r="E20" s="25"/>
    </row>
    <row r="21" spans="5:5" x14ac:dyDescent="0.2">
      <c r="E21" s="25"/>
    </row>
    <row r="22" spans="5:5" x14ac:dyDescent="0.2">
      <c r="E22" s="26"/>
    </row>
    <row r="23" spans="5:5" x14ac:dyDescent="0.2">
      <c r="E23" s="25"/>
    </row>
  </sheetData>
  <mergeCells count="12">
    <mergeCell ref="D5:F6"/>
    <mergeCell ref="G5:L5"/>
    <mergeCell ref="G6:L6"/>
    <mergeCell ref="D7:F8"/>
    <mergeCell ref="A2:L2"/>
    <mergeCell ref="A3:L3"/>
    <mergeCell ref="G7:L7"/>
    <mergeCell ref="G8:I8"/>
    <mergeCell ref="J8:L8"/>
    <mergeCell ref="A5:A9"/>
    <mergeCell ref="B5:B9"/>
    <mergeCell ref="C5:C9"/>
  </mergeCells>
  <phoneticPr fontId="0" type="noConversion"/>
  <hyperlinks>
    <hyperlink ref="G8" r:id="rId1" display="http://www.audar-info.ru/docs/laws/?sectId=377727"/>
    <hyperlink ref="J8" r:id="rId2" display="http://www.audar-info.ru/docs/laws/?sectId=381793"/>
  </hyperlinks>
  <pageMargins left="0.70866141732283472" right="0.70866141732283472" top="0.74803149606299213" bottom="0.74803149606299213" header="0.31496062992125984" footer="0.31496062992125984"/>
  <pageSetup paperSize="9" scale="99" orientation="landscape" horizontalDpi="180" verticalDpi="18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4"/>
  <sheetViews>
    <sheetView topLeftCell="A21" workbookViewId="0">
      <selection activeCell="F28" sqref="F28"/>
    </sheetView>
  </sheetViews>
  <sheetFormatPr defaultRowHeight="15" x14ac:dyDescent="0.25"/>
  <cols>
    <col min="1" max="1" width="54" customWidth="1"/>
    <col min="3" max="3" width="22" customWidth="1"/>
    <col min="8" max="8" width="11.5703125" customWidth="1"/>
  </cols>
  <sheetData>
    <row r="1" spans="1:8" ht="15.75" x14ac:dyDescent="0.25">
      <c r="C1" s="1" t="s">
        <v>69</v>
      </c>
    </row>
    <row r="2" spans="1:8" ht="31.5" customHeight="1" x14ac:dyDescent="0.25">
      <c r="A2" s="71" t="s">
        <v>102</v>
      </c>
      <c r="B2" s="71"/>
      <c r="C2" s="71"/>
    </row>
    <row r="3" spans="1:8" ht="15.75" customHeight="1" x14ac:dyDescent="0.25">
      <c r="A3" s="71"/>
      <c r="B3" s="71"/>
      <c r="C3" s="71"/>
    </row>
    <row r="4" spans="1:8" ht="15.75" x14ac:dyDescent="0.25">
      <c r="A4" s="71" t="str">
        <f>'Таблица 2.1'!A3:L3</f>
        <v>"28" февраля 2020 г.</v>
      </c>
      <c r="B4" s="71"/>
      <c r="C4" s="71"/>
    </row>
    <row r="5" spans="1:8" ht="15" customHeight="1" x14ac:dyDescent="0.25">
      <c r="A5" s="102" t="s">
        <v>70</v>
      </c>
      <c r="B5" s="102"/>
      <c r="C5" s="102"/>
    </row>
    <row r="6" spans="1:8" ht="15.75" x14ac:dyDescent="0.25">
      <c r="A6" s="5"/>
    </row>
    <row r="7" spans="1:8" ht="63" x14ac:dyDescent="0.25">
      <c r="A7" s="6" t="s">
        <v>3</v>
      </c>
      <c r="B7" s="6" t="s">
        <v>21</v>
      </c>
      <c r="C7" s="6" t="s">
        <v>101</v>
      </c>
    </row>
    <row r="8" spans="1:8" ht="15.75" x14ac:dyDescent="0.25">
      <c r="A8" s="8">
        <v>1</v>
      </c>
      <c r="B8" s="8">
        <v>2</v>
      </c>
      <c r="C8" s="8">
        <v>3</v>
      </c>
    </row>
    <row r="9" spans="1:8" ht="15.75" x14ac:dyDescent="0.25">
      <c r="A9" s="10" t="s">
        <v>55</v>
      </c>
      <c r="B9" s="8">
        <v>10</v>
      </c>
      <c r="C9" s="9"/>
    </row>
    <row r="10" spans="1:8" ht="15.75" x14ac:dyDescent="0.25">
      <c r="A10" s="10" t="s">
        <v>56</v>
      </c>
      <c r="B10" s="8">
        <v>20</v>
      </c>
      <c r="C10" s="9"/>
    </row>
    <row r="11" spans="1:8" ht="15.75" x14ac:dyDescent="0.25">
      <c r="A11" s="10" t="s">
        <v>71</v>
      </c>
      <c r="B11" s="8">
        <v>30</v>
      </c>
      <c r="C11" s="48"/>
    </row>
    <row r="12" spans="1:8" x14ac:dyDescent="0.25">
      <c r="A12" s="19"/>
      <c r="B12" s="9"/>
      <c r="C12" s="9"/>
      <c r="H12" s="49"/>
    </row>
    <row r="13" spans="1:8" ht="15.75" x14ac:dyDescent="0.25">
      <c r="A13" s="10" t="s">
        <v>72</v>
      </c>
      <c r="B13" s="8">
        <v>40</v>
      </c>
      <c r="C13" s="9"/>
    </row>
    <row r="14" spans="1:8" x14ac:dyDescent="0.25">
      <c r="A14" s="9"/>
      <c r="B14" s="9"/>
      <c r="C14" s="9"/>
    </row>
    <row r="16" spans="1:8" ht="15.75" x14ac:dyDescent="0.25">
      <c r="C16" s="1" t="s">
        <v>73</v>
      </c>
    </row>
    <row r="17" spans="1:4" ht="15.75" x14ac:dyDescent="0.25">
      <c r="A17" s="5" t="s">
        <v>74</v>
      </c>
    </row>
    <row r="18" spans="1:4" ht="15.75" x14ac:dyDescent="0.25">
      <c r="A18" s="103" t="s">
        <v>3</v>
      </c>
      <c r="B18" s="103" t="s">
        <v>21</v>
      </c>
      <c r="C18" s="6" t="s">
        <v>75</v>
      </c>
    </row>
    <row r="19" spans="1:4" ht="15.75" x14ac:dyDescent="0.25">
      <c r="A19" s="104"/>
      <c r="B19" s="104"/>
      <c r="C19" s="7" t="s">
        <v>76</v>
      </c>
    </row>
    <row r="20" spans="1:4" ht="15.75" x14ac:dyDescent="0.25">
      <c r="A20" s="8">
        <v>1</v>
      </c>
      <c r="B20" s="8">
        <v>2</v>
      </c>
      <c r="C20" s="8">
        <v>3</v>
      </c>
    </row>
    <row r="21" spans="1:4" ht="15.75" x14ac:dyDescent="0.25">
      <c r="A21" s="10" t="s">
        <v>77</v>
      </c>
      <c r="B21" s="8">
        <v>10</v>
      </c>
      <c r="C21" s="9"/>
    </row>
    <row r="22" spans="1:4" ht="60" x14ac:dyDescent="0.25">
      <c r="A22" s="11" t="s">
        <v>78</v>
      </c>
      <c r="B22" s="8">
        <v>20</v>
      </c>
      <c r="C22" s="9"/>
    </row>
    <row r="23" spans="1:4" ht="31.5" x14ac:dyDescent="0.25">
      <c r="A23" s="10" t="s">
        <v>79</v>
      </c>
      <c r="B23" s="8">
        <v>30</v>
      </c>
      <c r="C23" s="47"/>
      <c r="D23" t="s">
        <v>134</v>
      </c>
    </row>
    <row r="25" spans="1:4" x14ac:dyDescent="0.25">
      <c r="A25" s="46" t="s">
        <v>154</v>
      </c>
      <c r="B25" s="46" t="s">
        <v>142</v>
      </c>
      <c r="C25" s="46" t="s">
        <v>155</v>
      </c>
    </row>
    <row r="26" spans="1:4" x14ac:dyDescent="0.25">
      <c r="A26" s="46"/>
      <c r="B26" s="46"/>
      <c r="C26" s="46"/>
    </row>
    <row r="27" spans="1:4" x14ac:dyDescent="0.25">
      <c r="A27" s="46" t="s">
        <v>151</v>
      </c>
      <c r="B27" s="46" t="s">
        <v>152</v>
      </c>
      <c r="C27" s="46"/>
    </row>
    <row r="28" spans="1:4" x14ac:dyDescent="0.25">
      <c r="A28" s="46"/>
      <c r="B28" s="46"/>
      <c r="C28" s="46"/>
    </row>
    <row r="29" spans="1:4" x14ac:dyDescent="0.25">
      <c r="A29" s="46" t="s">
        <v>160</v>
      </c>
      <c r="B29" s="46" t="s">
        <v>143</v>
      </c>
      <c r="C29" s="46" t="s">
        <v>163</v>
      </c>
    </row>
    <row r="30" spans="1:4" x14ac:dyDescent="0.25">
      <c r="A30" s="46" t="s">
        <v>153</v>
      </c>
      <c r="B30" s="46"/>
      <c r="C30" s="46"/>
    </row>
    <row r="31" spans="1:4" x14ac:dyDescent="0.25">
      <c r="A31" s="46"/>
      <c r="B31" s="46"/>
      <c r="C31" s="46"/>
    </row>
    <row r="32" spans="1:4" x14ac:dyDescent="0.25">
      <c r="A32" s="46" t="s">
        <v>140</v>
      </c>
      <c r="B32" s="46"/>
      <c r="C32" s="46"/>
    </row>
    <row r="33" spans="1:3" x14ac:dyDescent="0.25">
      <c r="A33" s="46" t="s">
        <v>149</v>
      </c>
      <c r="B33" s="46" t="s">
        <v>146</v>
      </c>
      <c r="C33" s="46" t="s">
        <v>150</v>
      </c>
    </row>
    <row r="34" spans="1:3" x14ac:dyDescent="0.25">
      <c r="A34" s="46"/>
      <c r="B34" s="46" t="s">
        <v>141</v>
      </c>
      <c r="C34" s="46"/>
    </row>
  </sheetData>
  <mergeCells count="6">
    <mergeCell ref="A2:C2"/>
    <mergeCell ref="A4:C4"/>
    <mergeCell ref="A5:C5"/>
    <mergeCell ref="A18:A19"/>
    <mergeCell ref="B18:B19"/>
    <mergeCell ref="A3:C3"/>
  </mergeCells>
  <phoneticPr fontId="0" type="noConversion"/>
  <hyperlinks>
    <hyperlink ref="A22" r:id="rId1" display="http://www.audar-info.ru/docs/lawbooks/?sectId=378383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Титульный</vt:lpstr>
      <vt:lpstr>Талица 1</vt:lpstr>
      <vt:lpstr>Таб.2 2020г.</vt:lpstr>
      <vt:lpstr>Таб.2 2021гг.</vt:lpstr>
      <vt:lpstr>Таб.2 2022г.</vt:lpstr>
      <vt:lpstr>Таблица 2.1</vt:lpstr>
      <vt:lpstr>Таблица 3,4</vt:lpstr>
      <vt:lpstr>'Талица 1'!part1535950</vt:lpstr>
      <vt:lpstr>'Талица 1'!part1535961</vt:lpstr>
      <vt:lpstr>'Таб.2 2020г.'!Область_печати</vt:lpstr>
      <vt:lpstr>'Таб.2 2021гг.'!Область_печати</vt:lpstr>
      <vt:lpstr>'Таб.2 2022г.'!Область_печати</vt:lpstr>
      <vt:lpstr>'Таблица 3,4'!Область_печати</vt:lpstr>
      <vt:lpstr>Титульный!Область_печати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2019-12-10T14:54:29Z</cp:lastPrinted>
  <dcterms:created xsi:type="dcterms:W3CDTF">2006-09-28T05:33:49Z</dcterms:created>
  <dcterms:modified xsi:type="dcterms:W3CDTF">2020-03-10T10:53:54Z</dcterms:modified>
</cp:coreProperties>
</file>