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05" windowWidth="15120" windowHeight="8010" activeTab="1"/>
  </bookViews>
  <sheets>
    <sheet name="Лист1" sheetId="1" r:id="rId1"/>
    <sheet name="Лист2" sheetId="2" r:id="rId2"/>
  </sheets>
  <calcPr calcId="144525"/>
</workbook>
</file>

<file path=xl/calcChain.xml><?xml version="1.0" encoding="utf-8"?>
<calcChain xmlns="http://schemas.openxmlformats.org/spreadsheetml/2006/main">
  <c r="F9" i="1" l="1"/>
  <c r="E128" i="1"/>
  <c r="E37" i="1"/>
  <c r="E51" i="1"/>
  <c r="E75" i="1"/>
  <c r="E65" i="1"/>
  <c r="E64" i="1" s="1"/>
  <c r="E95" i="1"/>
  <c r="E110" i="1"/>
  <c r="G55" i="1"/>
  <c r="F55" i="1"/>
  <c r="G77" i="1"/>
  <c r="F77" i="1"/>
  <c r="F75" i="1" s="1"/>
  <c r="F65" i="1" s="1"/>
  <c r="F64" i="1" s="1"/>
  <c r="G68" i="1"/>
  <c r="F68" i="1"/>
  <c r="B55" i="2"/>
  <c r="G35" i="2"/>
  <c r="G33" i="2" s="1"/>
  <c r="H35" i="2"/>
  <c r="H33" i="2"/>
  <c r="F35" i="2"/>
  <c r="G39" i="2"/>
  <c r="G37" i="2"/>
  <c r="H39" i="2"/>
  <c r="H37" i="2" s="1"/>
  <c r="F39" i="2"/>
  <c r="F37" i="2"/>
  <c r="E80" i="1"/>
  <c r="F17" i="2"/>
  <c r="F20" i="2"/>
  <c r="G20" i="2"/>
  <c r="G29" i="2"/>
  <c r="H20" i="2"/>
  <c r="H17" i="2"/>
  <c r="H29" i="2"/>
  <c r="G110" i="1"/>
  <c r="G75" i="1"/>
  <c r="G65" i="1" s="1"/>
  <c r="G64" i="1" s="1"/>
  <c r="F54" i="1"/>
  <c r="G37" i="1"/>
  <c r="G33" i="1" s="1"/>
  <c r="F110" i="1"/>
  <c r="F80" i="1"/>
  <c r="F95" i="1"/>
  <c r="E34" i="1"/>
  <c r="E33" i="1" s="1"/>
  <c r="E130" i="1" s="1"/>
  <c r="E48" i="1"/>
  <c r="G17" i="2"/>
  <c r="G80" i="1"/>
  <c r="G95" i="1"/>
  <c r="E58" i="1"/>
  <c r="F34" i="1"/>
  <c r="F37" i="1"/>
  <c r="F29" i="2"/>
  <c r="G54" i="1"/>
  <c r="G34" i="1"/>
  <c r="E62" i="1"/>
  <c r="G26" i="2"/>
  <c r="G24" i="2" s="1"/>
  <c r="F26" i="2"/>
  <c r="F24" i="2" s="1"/>
  <c r="F16" i="2" s="1"/>
  <c r="F9" i="2" s="1"/>
  <c r="H26" i="2"/>
  <c r="H24" i="2"/>
  <c r="H16" i="2"/>
  <c r="H9" i="2" s="1"/>
  <c r="I9" i="2"/>
  <c r="E117" i="1"/>
  <c r="H38" i="1"/>
  <c r="H37" i="1" s="1"/>
  <c r="G62" i="1"/>
  <c r="F62" i="1"/>
  <c r="F33" i="1"/>
  <c r="F101" i="1"/>
  <c r="F107" i="1"/>
  <c r="H110" i="1"/>
  <c r="G128" i="1"/>
  <c r="F128" i="1"/>
  <c r="G124" i="1"/>
  <c r="F124" i="1"/>
  <c r="E124" i="1"/>
  <c r="H117" i="1"/>
  <c r="G117" i="1"/>
  <c r="F117" i="1"/>
  <c r="G107" i="1"/>
  <c r="E107" i="1"/>
  <c r="G101" i="1"/>
  <c r="E101" i="1"/>
  <c r="H62" i="1"/>
  <c r="H58" i="1"/>
  <c r="H34" i="1"/>
  <c r="F33" i="2"/>
  <c r="G16" i="2" l="1"/>
  <c r="G9" i="2" s="1"/>
</calcChain>
</file>

<file path=xl/sharedStrings.xml><?xml version="1.0" encoding="utf-8"?>
<sst xmlns="http://schemas.openxmlformats.org/spreadsheetml/2006/main" count="483" uniqueCount="339">
  <si>
    <t>Утверждаю</t>
  </si>
  <si>
    <t>(наименование должности уполномоченного лица)</t>
  </si>
  <si>
    <t>(наименование органа — учредителя (учреждения))</t>
  </si>
  <si>
    <t>КОДЫ</t>
  </si>
  <si>
    <t>Дата</t>
  </si>
  <si>
    <t>Орган, осуществляющий</t>
  </si>
  <si>
    <t>по Сводному реестру</t>
  </si>
  <si>
    <t>функции и полномочия учредителя</t>
  </si>
  <si>
    <t>глава по БК</t>
  </si>
  <si>
    <t>ИНН</t>
  </si>
  <si>
    <t>Учреждение</t>
  </si>
  <si>
    <t>КПП</t>
  </si>
  <si>
    <t>Единица измерения: руб.</t>
  </si>
  <si>
    <t>по ОКЕИ</t>
  </si>
  <si>
    <t>Раздел 1. Поступления и выплаты</t>
  </si>
  <si>
    <t>Наименование показателя</t>
  </si>
  <si>
    <t>Код</t>
  </si>
  <si>
    <t>Код по</t>
  </si>
  <si>
    <t>Аналити-</t>
  </si>
  <si>
    <t>Сумма</t>
  </si>
  <si>
    <t>строки</t>
  </si>
  <si>
    <t>бюджетной</t>
  </si>
  <si>
    <t>ческий</t>
  </si>
  <si>
    <t>на 2020 г.</t>
  </si>
  <si>
    <t>на 2021 г.</t>
  </si>
  <si>
    <t>на 2022 г.</t>
  </si>
  <si>
    <t>за пре-</t>
  </si>
  <si>
    <t>класси-</t>
  </si>
  <si>
    <r>
      <t>код</t>
    </r>
    <r>
      <rPr>
        <vertAlign val="superscript"/>
        <sz val="9"/>
        <rFont val="Times New Roman"/>
        <family val="1"/>
        <charset val="204"/>
      </rPr>
      <t>4</t>
    </r>
  </si>
  <si>
    <t>текущий</t>
  </si>
  <si>
    <t>первый</t>
  </si>
  <si>
    <t>второй</t>
  </si>
  <si>
    <t>делами</t>
  </si>
  <si>
    <t>фикации</t>
  </si>
  <si>
    <t>финан-</t>
  </si>
  <si>
    <t>год</t>
  </si>
  <si>
    <t>планового</t>
  </si>
  <si>
    <t>Российской</t>
  </si>
  <si>
    <t>совый</t>
  </si>
  <si>
    <t>периода</t>
  </si>
  <si>
    <r>
      <t>Федерации</t>
    </r>
    <r>
      <rPr>
        <vertAlign val="superscript"/>
        <sz val="9"/>
        <rFont val="Times New Roman"/>
        <family val="1"/>
        <charset val="204"/>
      </rPr>
      <t>3</t>
    </r>
  </si>
  <si>
    <r>
      <t>Остаток средств на начало текущего финансового года</t>
    </r>
    <r>
      <rPr>
        <vertAlign val="superscript"/>
        <sz val="10"/>
        <rFont val="Times New Roman"/>
        <family val="1"/>
        <charset val="204"/>
      </rPr>
      <t>5</t>
    </r>
  </si>
  <si>
    <t>0001</t>
  </si>
  <si>
    <t>х</t>
  </si>
  <si>
    <r>
      <t>Остаток средств на конец текущего финансового года</t>
    </r>
    <r>
      <rPr>
        <vertAlign val="superscript"/>
        <sz val="10"/>
        <rFont val="Times New Roman"/>
        <family val="1"/>
        <charset val="204"/>
      </rPr>
      <t>5</t>
    </r>
  </si>
  <si>
    <t>0002</t>
  </si>
  <si>
    <t>Доходы, всего:</t>
  </si>
  <si>
    <t>1000</t>
  </si>
  <si>
    <t>в том числе:</t>
  </si>
  <si>
    <t>1100</t>
  </si>
  <si>
    <t>120</t>
  </si>
  <si>
    <t>доходы от собственности, всего</t>
  </si>
  <si>
    <t>1110</t>
  </si>
  <si>
    <t>доходы от оказания услуг, работ, компенсации затрат учреждений, всего</t>
  </si>
  <si>
    <t>1200</t>
  </si>
  <si>
    <t>130</t>
  </si>
  <si>
    <t xml:space="preserve">субсидии на финансовое обеспечение выполнения </t>
  </si>
  <si>
    <t>муниципального задания за счет средств бюджета публично-правового</t>
  </si>
  <si>
    <t>образования, создавшего учреждение</t>
  </si>
  <si>
    <t>в том числе: средства собственного бюджета</t>
  </si>
  <si>
    <t>средства, поступающие из субъектов РФ</t>
  </si>
  <si>
    <t>субсидии на финансовое обеспечение выполнения государственного задания</t>
  </si>
  <si>
    <t>1220</t>
  </si>
  <si>
    <t>за счет средств бюджета Федерального фонда обязательного медицинского</t>
  </si>
  <si>
    <t>страхования</t>
  </si>
  <si>
    <t>доходы от приносящей доход деятельности,  всего</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</si>
  <si>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</si>
  <si>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</si>
  <si>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</si>
  <si>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</si>
  <si>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</si>
  <si>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</si>
  <si>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</si>
  <si>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прочие доходы, всего</t>
  </si>
  <si>
    <t>180</t>
  </si>
  <si>
    <t>целевые субсидии</t>
  </si>
  <si>
    <t>доходы от операций с активами, всего</t>
  </si>
  <si>
    <t>1900</t>
  </si>
  <si>
    <t>440</t>
  </si>
  <si>
    <r>
      <t>прочие поступления, всего</t>
    </r>
    <r>
      <rPr>
        <vertAlign val="superscript"/>
        <sz val="10"/>
        <rFont val="Times New Roman"/>
        <family val="1"/>
        <charset val="204"/>
      </rPr>
      <t>6</t>
    </r>
  </si>
  <si>
    <t>1980</t>
  </si>
  <si>
    <t>из них:</t>
  </si>
  <si>
    <t>1981</t>
  </si>
  <si>
    <t>510</t>
  </si>
  <si>
    <t>Расходы, всего:</t>
  </si>
  <si>
    <t>2000</t>
  </si>
  <si>
    <t>2100</t>
  </si>
  <si>
    <t>на выплаты персоналу, всего</t>
  </si>
  <si>
    <t>2110</t>
  </si>
  <si>
    <t>111</t>
  </si>
  <si>
    <t>оплата труда</t>
  </si>
  <si>
    <t>прочие выплаты персоналу, в том числе компенсационного характера</t>
  </si>
  <si>
    <t>2120</t>
  </si>
  <si>
    <t>112</t>
  </si>
  <si>
    <t>иные выплаты, за исключением фонда оплаты труда учреждения,</t>
  </si>
  <si>
    <t>2130</t>
  </si>
  <si>
    <t>113</t>
  </si>
  <si>
    <t>для выполнения отдельных полномочий</t>
  </si>
  <si>
    <t>взносы по обязательному социальному страхованию на выплаты по оплате</t>
  </si>
  <si>
    <t>2140</t>
  </si>
  <si>
    <t>119</t>
  </si>
  <si>
    <t>труда работников и иные выплаты работникам учреждений, всего</t>
  </si>
  <si>
    <t>2141</t>
  </si>
  <si>
    <t>на выплаты по оплате труда</t>
  </si>
  <si>
    <t>на иные выплаты работникам</t>
  </si>
  <si>
    <t>2142</t>
  </si>
  <si>
    <t>социальные и иные выплаты населению, всего</t>
  </si>
  <si>
    <t>2200</t>
  </si>
  <si>
    <t>300</t>
  </si>
  <si>
    <t>2210</t>
  </si>
  <si>
    <t>социальные выплаты гражданам, кроме публичных нормативных</t>
  </si>
  <si>
    <t>социальных выплат</t>
  </si>
  <si>
    <t>2211</t>
  </si>
  <si>
    <t>321</t>
  </si>
  <si>
    <t>пособия, компенсации и иные социальные выплаты гражданам,</t>
  </si>
  <si>
    <t>кроме публичных нормативных обязательств</t>
  </si>
  <si>
    <t>выплата стипендий, осуществление иных расходов на социальную поддержку</t>
  </si>
  <si>
    <t>2220</t>
  </si>
  <si>
    <t>340</t>
  </si>
  <si>
    <t>обучающихся за счет средств стипендиального фонда</t>
  </si>
  <si>
    <t>на премирование физических лиц за достижения в области культуры,</t>
  </si>
  <si>
    <t>2230</t>
  </si>
  <si>
    <t>350</t>
  </si>
  <si>
    <t>искусства, образования, науки и техники, а также на предоставление грантов</t>
  </si>
  <si>
    <t>с целью поддержки проектов в области науки, культуры и искусства</t>
  </si>
  <si>
    <t>социальное обеспечение детей-сирот и детей, оставшихся без попечения</t>
  </si>
  <si>
    <t>2240</t>
  </si>
  <si>
    <t>360</t>
  </si>
  <si>
    <t>родителей</t>
  </si>
  <si>
    <t>уплата налогов, сборов и иных платежей, всего</t>
  </si>
  <si>
    <t>2300</t>
  </si>
  <si>
    <t>850</t>
  </si>
  <si>
    <t>2310</t>
  </si>
  <si>
    <t>851</t>
  </si>
  <si>
    <t>налог на имущество организаций и земельный налог</t>
  </si>
  <si>
    <t>иные налоги (включаемые в состав расходов) в бюджеты бюджетной системы</t>
  </si>
  <si>
    <t>2320</t>
  </si>
  <si>
    <t>852</t>
  </si>
  <si>
    <t>Российской Федерации, а также государственная пошлина</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</si>
  <si>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</si>
  <si>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</si>
  <si>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</si>
  <si>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</si>
  <si>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</si>
  <si>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2410</t>
  </si>
  <si>
    <t>810</t>
  </si>
  <si>
    <t>гранты, предоставляемые другим организациям и физическим лицам</t>
  </si>
  <si>
    <t>взносы в международные организации</t>
  </si>
  <si>
    <t>2420</t>
  </si>
  <si>
    <t>862</t>
  </si>
  <si>
    <t>платежи в целях обеспечения реализации соглашений с правительствами</t>
  </si>
  <si>
    <t>2430</t>
  </si>
  <si>
    <t>863</t>
  </si>
  <si>
    <t>иностранных государств и международными организациями</t>
  </si>
  <si>
    <t>прочие выплаты (кроме выплат на закупку товаров, работ, услуг)</t>
  </si>
  <si>
    <t>2500</t>
  </si>
  <si>
    <t>исполнение судебных актов Российской Федерации и мировых соглашений</t>
  </si>
  <si>
    <t>2520</t>
  </si>
  <si>
    <t>831</t>
  </si>
  <si>
    <t>по возмещению вреда, причиненного в результате деятельности учреждения</t>
  </si>
  <si>
    <r>
      <t>расходы на закупку товаров, работ, услуг, всего</t>
    </r>
    <r>
      <rPr>
        <vertAlign val="superscript"/>
        <sz val="10"/>
        <rFont val="Times New Roman"/>
        <family val="1"/>
        <charset val="204"/>
      </rPr>
      <t>7</t>
    </r>
  </si>
  <si>
    <t>2600</t>
  </si>
  <si>
    <t>2610</t>
  </si>
  <si>
    <t>241</t>
  </si>
  <si>
    <t>закупку научно-исследовательских и опытно-конструкторских работ</t>
  </si>
  <si>
    <t>закупку товаров, работ, услуг в сфере информационно-коммуникационных</t>
  </si>
  <si>
    <t>2620</t>
  </si>
  <si>
    <t>242</t>
  </si>
  <si>
    <t>технологий</t>
  </si>
  <si>
    <t>2630</t>
  </si>
  <si>
    <t>243</t>
  </si>
  <si>
    <t>2640</t>
  </si>
  <si>
    <t>244</t>
  </si>
  <si>
    <t>капитальные вложения в объекты государственной (муниципальной)</t>
  </si>
  <si>
    <t>2650</t>
  </si>
  <si>
    <t>400</t>
  </si>
  <si>
    <t>собственности, всего</t>
  </si>
  <si>
    <t>2651</t>
  </si>
  <si>
    <t>406</t>
  </si>
  <si>
    <t>приобретение объектов недвижимого имущества государственными</t>
  </si>
  <si>
    <t>(муниципальными) учреждениями</t>
  </si>
  <si>
    <t>строительство (реконструкция) объектов недвижимого имущества</t>
  </si>
  <si>
    <t>2652</t>
  </si>
  <si>
    <t>407</t>
  </si>
  <si>
    <t>государственными (муниципальными) учреждениями</t>
  </si>
  <si>
    <r>
      <t>Выплаты, уменьшающие доход, всего</t>
    </r>
    <r>
      <rPr>
        <b/>
        <vertAlign val="superscript"/>
        <sz val="10"/>
        <rFont val="Times New Roman"/>
        <family val="1"/>
        <charset val="204"/>
      </rPr>
      <t>8</t>
    </r>
  </si>
  <si>
    <t>3000</t>
  </si>
  <si>
    <t>100</t>
  </si>
  <si>
    <t>3010</t>
  </si>
  <si>
    <r>
      <t>налог на добавленную стоимость</t>
    </r>
    <r>
      <rPr>
        <vertAlign val="superscript"/>
        <sz val="10"/>
        <rFont val="Times New Roman"/>
        <family val="1"/>
        <charset val="204"/>
      </rPr>
      <t>8</t>
    </r>
  </si>
  <si>
    <t>3020</t>
  </si>
  <si>
    <r>
      <t>прочие налоги, уменьшающие доход</t>
    </r>
    <r>
      <rPr>
        <vertAlign val="superscript"/>
        <sz val="10"/>
        <rFont val="Times New Roman"/>
        <family val="1"/>
        <charset val="204"/>
      </rPr>
      <t>8</t>
    </r>
  </si>
  <si>
    <t>3030</t>
  </si>
  <si>
    <r>
      <t>Прочие выплаты, всего</t>
    </r>
    <r>
      <rPr>
        <b/>
        <vertAlign val="superscript"/>
        <sz val="10"/>
        <rFont val="Times New Roman"/>
        <family val="1"/>
        <charset val="204"/>
      </rPr>
      <t>9</t>
    </r>
  </si>
  <si>
    <t>4000</t>
  </si>
  <si>
    <t>4010</t>
  </si>
  <si>
    <t>610</t>
  </si>
  <si>
    <r>
      <t>1</t>
    </r>
    <r>
      <rPr>
        <sz val="8"/>
        <rFont val="Times New Roman"/>
        <family val="1"/>
        <charset val="204"/>
      </rPr>
      <t xml:space="preserve"> В случае утверждения закона (решения) о бюджете на текущий финансовый год и плановый период.</t>
    </r>
  </si>
  <si>
    <r>
      <t>2</t>
    </r>
    <r>
      <rPr>
        <sz val="8"/>
        <rFont val="Times New Roman"/>
        <family val="1"/>
        <charset val="204"/>
      </rPr>
      <t xml:space="preserve"> Указывается дата подписания Плана, а в случае утверждения Плана уполномоченным лицом учреждения — дата утверждения Плана.</t>
    </r>
  </si>
  <si>
    <r>
      <t>3</t>
    </r>
    <r>
      <rPr>
        <sz val="8"/>
        <rFont val="Times New Roman"/>
        <family val="1"/>
        <charset val="204"/>
      </rPr>
      <t xml:space="preserve"> В графе 3 отражаются:</t>
    </r>
  </si>
  <si>
    <t>по строкам 1100—1900 — коды аналитической группы подвида доходов бюджетов классификации доходов бюджетов;</t>
  </si>
  <si>
    <t>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</si>
  <si>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2000—2652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</si>
  <si>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</si>
  <si>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</si>
  <si>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sz val="8"/>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</si>
  <si>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5</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</si>
  <si>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6</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междуголовным учреждением и обособленным подразделением.</t>
    </r>
  </si>
  <si>
    <r>
      <t>7</t>
    </r>
    <r>
      <rPr>
        <sz val="8"/>
        <rFont val="Times New Roman"/>
        <family val="1"/>
        <charset val="204"/>
      </rPr>
      <t xml:space="preserve">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</si>
  <si>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t>8</t>
    </r>
    <r>
      <rPr>
        <sz val="8"/>
        <rFont val="Times New Roman"/>
        <family val="1"/>
        <charset val="204"/>
      </rPr>
      <t xml:space="preserve"> Показатель отражается со знаком «минус».</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</si>
  <si>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</si>
  <si>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Раздел 2. Сведения по выплатам на закупки товаров, работ, услуг</t>
    </r>
    <r>
      <rPr>
        <b/>
        <vertAlign val="superscript"/>
        <sz val="10"/>
        <rFont val="Times New Roman"/>
        <family val="1"/>
        <charset val="204"/>
      </rPr>
      <t>10</t>
    </r>
  </si>
  <si>
    <t>№</t>
  </si>
  <si>
    <t>Коды</t>
  </si>
  <si>
    <t>Год</t>
  </si>
  <si>
    <t>п/п</t>
  </si>
  <si>
    <t>строк</t>
  </si>
  <si>
    <t>начала</t>
  </si>
  <si>
    <t>закупки</t>
  </si>
  <si>
    <t>(текущий</t>
  </si>
  <si>
    <t>(первый год</t>
  </si>
  <si>
    <t>(второй год</t>
  </si>
  <si>
    <t>финансовый</t>
  </si>
  <si>
    <t>год)</t>
  </si>
  <si>
    <t>периода)</t>
  </si>
  <si>
    <t>1</t>
  </si>
  <si>
    <r>
      <t>Выплаты на закупку товаров, работ, услуг, всего</t>
    </r>
    <r>
      <rPr>
        <b/>
        <vertAlign val="superscript"/>
        <sz val="10"/>
        <rFont val="Times New Roman"/>
        <family val="1"/>
        <charset val="204"/>
      </rPr>
      <t>11</t>
    </r>
  </si>
  <si>
    <t>26000</t>
  </si>
  <si>
    <t>1.1.</t>
  </si>
  <si>
    <t>26100</t>
  </si>
  <si>
    <t>1.2.</t>
  </si>
  <si>
    <t>26200</t>
  </si>
  <si>
    <t>1.3.</t>
  </si>
  <si>
    <t>26300</t>
  </si>
  <si>
    <t>1.4.</t>
  </si>
  <si>
    <t>26400</t>
  </si>
  <si>
    <t>1.4.1.</t>
  </si>
  <si>
    <t>26410</t>
  </si>
  <si>
    <t>1.4.1.1.</t>
  </si>
  <si>
    <t>в соответствии с Федеральным законом № 44-ФЗ</t>
  </si>
  <si>
    <t>1.4.1.2.</t>
  </si>
  <si>
    <r>
      <t>в соответствии с Федеральным законом № 223-ФЗ</t>
    </r>
    <r>
      <rPr>
        <vertAlign val="superscript"/>
        <sz val="10"/>
        <rFont val="Times New Roman"/>
        <family val="1"/>
        <charset val="204"/>
      </rPr>
      <t>14</t>
    </r>
  </si>
  <si>
    <t>26412</t>
  </si>
  <si>
    <t>1.4.2.</t>
  </si>
  <si>
    <t>26420</t>
  </si>
  <si>
    <t>1.4.2.1.</t>
  </si>
  <si>
    <t>1.4.2.2.</t>
  </si>
  <si>
    <t>26422</t>
  </si>
  <si>
    <t>1.4.3.</t>
  </si>
  <si>
    <r>
      <t>за счет субсидий, предоставляемых на осуществление капитальных вложений</t>
    </r>
    <r>
      <rPr>
        <vertAlign val="superscript"/>
        <sz val="10"/>
        <rFont val="Times New Roman"/>
        <family val="1"/>
        <charset val="204"/>
      </rPr>
      <t>15</t>
    </r>
  </si>
  <si>
    <t>26430</t>
  </si>
  <si>
    <t>1.4.4.</t>
  </si>
  <si>
    <t>26440</t>
  </si>
  <si>
    <t>1.4.4.1.</t>
  </si>
  <si>
    <t>26441</t>
  </si>
  <si>
    <t>1.4.4.2.</t>
  </si>
  <si>
    <t>26442</t>
  </si>
  <si>
    <t>1.4.5.</t>
  </si>
  <si>
    <t>26450</t>
  </si>
  <si>
    <t>1.4.5.1.</t>
  </si>
  <si>
    <t>1.4.5.2.</t>
  </si>
  <si>
    <t>в соответствии с Федеральным законом № 223-ФЗ</t>
  </si>
  <si>
    <t>26452</t>
  </si>
  <si>
    <t>2.</t>
  </si>
  <si>
    <t>Итого по контрактам, планируемым к заключению в соответствующем финансовом году</t>
  </si>
  <si>
    <t>26500</t>
  </si>
  <si>
    <r>
      <t>в соответствии с Федеральным законом № 44-ФЗ, по соответствующему году закупки</t>
    </r>
    <r>
      <rPr>
        <vertAlign val="superscript"/>
        <sz val="10"/>
        <rFont val="Times New Roman"/>
        <family val="1"/>
        <charset val="204"/>
      </rPr>
      <t>16</t>
    </r>
  </si>
  <si>
    <t>в том числе по году начала закупки:</t>
  </si>
  <si>
    <t>26510</t>
  </si>
  <si>
    <t>3.</t>
  </si>
  <si>
    <t>Итого по договорам, планируемым к заключению в соответствующем финансовом году</t>
  </si>
  <si>
    <t>26600</t>
  </si>
  <si>
    <t>в соответствии с Федеральным законом № 223-ФЗ, по соответствующему году закупки</t>
  </si>
  <si>
    <t>26610</t>
  </si>
  <si>
    <t>СОГЛАСОВАНО</t>
  </si>
  <si>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223-ФЗ)12</t>
  </si>
  <si>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223-ФЗ12</t>
  </si>
  <si>
    <t>по контрактам (договорам), заключенным до начала текущего финансового года с учетом требований Федерального закона № 44-ФЗ и Федерального закона № 223-ФЗ13</t>
  </si>
  <si>
    <t>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223-ФЗ13</t>
  </si>
  <si>
    <t>в том числе: за счет субсидий, предоставляемых на финансовое обеспечение выполнения государственного (муниципального) задания</t>
  </si>
  <si>
    <t>в том числе: в соответствии с Федеральным законом № 44-ФЗ</t>
  </si>
  <si>
    <t>за счет субсидий, предоставляемых в соответствии с абзацем вторым пункта 1 статьи 78.1 Бюджетного кодекса Российской Федерации, в том числе:</t>
  </si>
  <si>
    <t>за счет средств обязательного медицинского страхования, в том числе:</t>
  </si>
  <si>
    <t>за счет прочих источников финансового обеспечения, в том числе:</t>
  </si>
  <si>
    <t>закупку товаров, работ, услуг в целях капитального ремонта государственного (муниципального) имущества</t>
  </si>
  <si>
    <t>в том числе: налог на прибыль8</t>
  </si>
  <si>
    <t>из них: возврат в бюджет средств субсидии</t>
  </si>
  <si>
    <t xml:space="preserve"> и плановый период 2021 и 2022 годов</t>
  </si>
  <si>
    <t>План финансово-хозяйственной деятельности на 2020 год</t>
  </si>
  <si>
    <t>из них: увеличение остатков денежных средств за счет возврата дебиторской задолженности прошлых лет</t>
  </si>
  <si>
    <t xml:space="preserve">прочую закупку товаров, работ и услуг, </t>
  </si>
  <si>
    <t>1520</t>
  </si>
  <si>
    <t>субсидии на осуществление капитальных вложений</t>
  </si>
  <si>
    <t>Начальник управления образования</t>
  </si>
  <si>
    <t>Администрация муниципального образования Кореновский район</t>
  </si>
  <si>
    <t>на 2022_ г.</t>
  </si>
  <si>
    <t>Администрации муниципального образования Кореновский район</t>
  </si>
  <si>
    <t>03300642</t>
  </si>
  <si>
    <t>(подпись)</t>
  </si>
  <si>
    <t>(расшифровка подписи)</t>
  </si>
  <si>
    <t xml:space="preserve">         (должность)                                                                                        (подпись)                                                                (расшифровка подписи)</t>
  </si>
  <si>
    <t xml:space="preserve">  (должность)                                                                                                        (подпись)                                                           (расшифровка подписи)</t>
  </si>
  <si>
    <t>Начальник финансового отдела муниципального</t>
  </si>
  <si>
    <t>131</t>
  </si>
  <si>
    <t>155</t>
  </si>
  <si>
    <t>211</t>
  </si>
  <si>
    <t>266</t>
  </si>
  <si>
    <t>233501001</t>
  </si>
  <si>
    <t xml:space="preserve">Главный бухгалтер МКУ "ЦБ УО и К"             ___________________                                 О.А. Дёмина </t>
  </si>
  <si>
    <t xml:space="preserve">Исполнитель: специалист 1-й категории                                            _________________А.А. Головяшкина </t>
  </si>
  <si>
    <t>03301562</t>
  </si>
  <si>
    <r>
      <t xml:space="preserve">Муниципальное общеобразовательное бюджетное учреждение средняя общеобразовательная школа № 9 им. В.И.Аманова МО   Кореновский район                                                                                                                                 </t>
    </r>
    <r>
      <rPr>
        <sz val="9"/>
        <color indexed="8"/>
        <rFont val="Times New Roman"/>
        <family val="1"/>
        <charset val="204"/>
      </rPr>
      <t xml:space="preserve"> </t>
    </r>
    <r>
      <rPr>
        <b/>
        <sz val="9"/>
        <color indexed="8"/>
        <rFont val="Times New Roman"/>
        <family val="1"/>
        <charset val="204"/>
      </rPr>
      <t xml:space="preserve">               </t>
    </r>
  </si>
  <si>
    <t>214</t>
  </si>
  <si>
    <t>0</t>
  </si>
  <si>
    <t>121</t>
  </si>
  <si>
    <t>141</t>
  </si>
  <si>
    <t>Директор МОБУ СОШ № 9   _________________________________________ Т.В.Дорошенко</t>
  </si>
  <si>
    <t>290</t>
  </si>
  <si>
    <t>291</t>
  </si>
  <si>
    <t>263</t>
  </si>
  <si>
    <t xml:space="preserve">                                                                                                                            (подпись)                                            (расшифровка подписи)        </t>
  </si>
  <si>
    <t xml:space="preserve">                                                                                 С.М.Батог</t>
  </si>
  <si>
    <r>
      <t>Код по бюджетной классификации Российской Федерации</t>
    </r>
    <r>
      <rPr>
        <vertAlign val="superscript"/>
        <sz val="9"/>
        <rFont val="Times New Roman"/>
        <family val="1"/>
        <charset val="204"/>
      </rPr>
      <t>10.1</t>
    </r>
  </si>
  <si>
    <t>130/50</t>
  </si>
  <si>
    <t>1210/50</t>
  </si>
  <si>
    <t>1230/20</t>
  </si>
  <si>
    <t>1500/20</t>
  </si>
  <si>
    <t>1510/60</t>
  </si>
  <si>
    <t>26411/50</t>
  </si>
  <si>
    <t>26421/60</t>
  </si>
  <si>
    <t>26451/20</t>
  </si>
  <si>
    <t>1.3.1</t>
  </si>
  <si>
    <r>
      <t>из них</t>
    </r>
    <r>
      <rPr>
        <vertAlign val="superscript"/>
        <sz val="10"/>
        <rFont val="Times New Roman"/>
        <family val="1"/>
        <charset val="204"/>
      </rPr>
      <t>10,1</t>
    </r>
  </si>
  <si>
    <t>26310</t>
  </si>
  <si>
    <t>26310,1</t>
  </si>
  <si>
    <t>1.3.2</t>
  </si>
  <si>
    <t>26320</t>
  </si>
  <si>
    <t xml:space="preserve">образования Кореновский район                                                            А.Н.Черненко                                                          </t>
  </si>
  <si>
    <t xml:space="preserve">                                                                                                         (подпись)                                                         (расшифровка подписи)</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</si>
</sst>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_₽_-;\-* #,##0.00\ _₽_-;_-* &quot;-&quot;??\ _₽_-;_-@_-"/>
    <numFmt numFmtId="165" formatCode="#,##0.00\ _₽"/>
    <numFmt numFmtId="166" formatCode="#,##0\ _₽"/>
    <numFmt numFmtId="167" formatCode="_-* #,##0\ _₽_-;\-* #,##0\ _₽_-;_-* &quot;-&quot;??\ _₽_-;_-@_-"/>
    <numFmt numFmtId="168" formatCode="[$-F800]dddd\,\ mmmm\ dd\,\ yyyy"/>
  </numFmts>
  <fonts count="17" x14ac:knownFonts="1">
    <font>
      <sz val="11"/>
      <color theme="1"/>
      <name val="Calibri"/>
      <family val="2"/>
      <charset val="204"/>
      <scheme val="minor"/>
    </font>
    <font>
      <sz val="11"/>
      <color indexed="8"/>
      <name val="Calibri"/>
      <family val="2"/>
      <charset val="204"/>
    </font>
    <font>
      <sz val="10"/>
      <name val="Times New Roman"/>
      <family val="1"/>
      <charset val="204"/>
    </font>
    <font>
      <sz val="7"/>
      <name val="Times New Roman"/>
      <family val="1"/>
      <charset val="204"/>
    </font>
    <font>
      <b/>
      <sz val="12"/>
      <name val="Times New Roman"/>
      <family val="1"/>
      <charset val="204"/>
    </font>
    <font>
      <b/>
      <sz val="10"/>
      <name val="Times New Roman"/>
      <family val="1"/>
      <charset val="204"/>
    </font>
    <font>
      <sz val="9"/>
      <name val="Times New Roman"/>
      <family val="1"/>
      <charset val="204"/>
    </font>
    <font>
      <vertAlign val="superscript"/>
      <sz val="9"/>
      <name val="Times New Roman"/>
      <family val="1"/>
      <charset val="204"/>
    </font>
    <font>
      <vertAlign val="superscript"/>
      <sz val="10"/>
      <name val="Times New Roman"/>
      <family val="1"/>
      <charset val="204"/>
    </font>
    <font>
      <b/>
      <vertAlign val="superscript"/>
      <sz val="10"/>
      <name val="Times New Roman"/>
      <family val="1"/>
      <charset val="204"/>
    </font>
    <font>
      <sz val="8"/>
      <name val="Times New Roman"/>
      <family val="1"/>
      <charset val="204"/>
    </font>
    <font>
      <vertAlign val="superscript"/>
      <sz val="8"/>
      <name val="Times New Roman"/>
      <family val="1"/>
      <charset val="204"/>
    </font>
    <font>
      <sz val="7"/>
      <color indexed="8"/>
      <name val="Calibri"/>
      <family val="2"/>
      <charset val="204"/>
    </font>
    <font>
      <sz val="9"/>
      <color indexed="8"/>
      <name val="Times New Roman"/>
      <family val="1"/>
      <charset val="204"/>
    </font>
    <font>
      <b/>
      <sz val="9"/>
      <color indexed="8"/>
      <name val="Times New Roman"/>
      <family val="1"/>
      <charset val="204"/>
    </font>
    <font>
      <u/>
      <sz val="10"/>
      <name val="Times New Roman"/>
      <family val="1"/>
      <charset val="204"/>
    </font>
    <font>
      <u/>
      <sz val="11"/>
      <color indexed="8"/>
      <name val="Calibri"/>
      <family val="2"/>
      <charset val="204"/>
    </font>
  </fonts>
  <fills count="5">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43"/>
        <bgColor indexed="64"/>
      </patternFill>
    </fill>
  </fills>
  <borders count="48">
    <border>
      <left/>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207">
    <xf numFmtId="0" fontId="0" fillId="0" borderId="0" xfId="0"/>
    <xf numFmtId="0" fontId="2" fillId="0" borderId="0" xfId="0" applyFont="1" applyAlignment="1">
      <alignment horizontal="left"/>
    </xf>
    <xf numFmtId="165" fontId="2" fillId="0" borderId="0" xfId="0" applyNumberFormat="1" applyFont="1" applyAlignment="1">
      <alignment horizontal="left"/>
    </xf>
    <xf numFmtId="0" fontId="3" fillId="0" borderId="0" xfId="0" applyFont="1" applyAlignment="1">
      <alignment horizontal="center" vertical="top"/>
    </xf>
    <xf numFmtId="165" fontId="2" fillId="0" borderId="0" xfId="0" applyNumberFormat="1" applyFont="1" applyBorder="1" applyAlignment="1">
      <alignment horizontal="center"/>
    </xf>
    <xf numFmtId="165" fontId="2" fillId="0" borderId="0" xfId="0" applyNumberFormat="1" applyFont="1" applyAlignment="1">
      <alignment horizontal="right"/>
    </xf>
    <xf numFmtId="0" fontId="2" fillId="0" borderId="0" xfId="0" applyFont="1" applyBorder="1" applyAlignment="1">
      <alignment horizontal="center"/>
    </xf>
    <xf numFmtId="0" fontId="10" fillId="0" borderId="1" xfId="0" applyFont="1" applyBorder="1" applyAlignment="1">
      <alignment horizontal="left"/>
    </xf>
    <xf numFmtId="0" fontId="10" fillId="0" borderId="0" xfId="0" applyFont="1" applyAlignment="1">
      <alignment horizontal="left"/>
    </xf>
    <xf numFmtId="165" fontId="10" fillId="0" borderId="0" xfId="0" applyNumberFormat="1" applyFont="1" applyAlignment="1">
      <alignment horizontal="left"/>
    </xf>
    <xf numFmtId="0" fontId="11" fillId="0" borderId="0" xfId="0" applyFont="1" applyAlignment="1">
      <alignment horizontal="left" vertical="center"/>
    </xf>
    <xf numFmtId="0" fontId="10" fillId="0" borderId="0" xfId="0" applyFont="1" applyAlignment="1">
      <alignment horizontal="left" vertical="center"/>
    </xf>
    <xf numFmtId="165" fontId="10" fillId="0" borderId="0" xfId="0" applyNumberFormat="1" applyFont="1" applyAlignment="1">
      <alignment horizontal="left" vertic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7" xfId="0" applyFont="1" applyBorder="1" applyAlignment="1"/>
    <xf numFmtId="0" fontId="2" fillId="0" borderId="8" xfId="0" applyFont="1" applyBorder="1" applyAlignment="1"/>
    <xf numFmtId="0" fontId="5" fillId="0" borderId="1" xfId="0" applyFont="1" applyBorder="1" applyAlignment="1"/>
    <xf numFmtId="0" fontId="2" fillId="0" borderId="9" xfId="0" applyFont="1" applyBorder="1" applyAlignment="1">
      <alignment horizontal="left" indent="1"/>
    </xf>
    <xf numFmtId="0" fontId="2" fillId="0" borderId="7" xfId="0" applyFont="1" applyBorder="1" applyAlignment="1">
      <alignment horizontal="left" indent="1"/>
    </xf>
    <xf numFmtId="0" fontId="2" fillId="0" borderId="7" xfId="0" applyFont="1" applyBorder="1" applyAlignment="1">
      <alignment horizontal="left" indent="2"/>
    </xf>
    <xf numFmtId="0" fontId="2" fillId="0" borderId="10" xfId="0" applyFont="1" applyBorder="1" applyAlignment="1">
      <alignment horizontal="left" indent="2"/>
    </xf>
    <xf numFmtId="0" fontId="2" fillId="0" borderId="0" xfId="0" applyFont="1" applyBorder="1" applyAlignment="1">
      <alignment horizontal="left" indent="2"/>
    </xf>
    <xf numFmtId="0" fontId="2" fillId="0" borderId="9" xfId="0" applyFont="1" applyBorder="1" applyAlignment="1">
      <alignment horizontal="left" indent="2"/>
    </xf>
    <xf numFmtId="0" fontId="2" fillId="0" borderId="1" xfId="0" applyFont="1" applyBorder="1" applyAlignment="1">
      <alignment horizontal="left" indent="1"/>
    </xf>
    <xf numFmtId="0" fontId="2" fillId="0" borderId="1" xfId="0" applyFont="1" applyBorder="1" applyAlignment="1">
      <alignment horizontal="left" indent="2"/>
    </xf>
    <xf numFmtId="0" fontId="2" fillId="0" borderId="10" xfId="0" applyFont="1" applyBorder="1" applyAlignment="1">
      <alignment horizontal="left" indent="3"/>
    </xf>
    <xf numFmtId="0" fontId="2" fillId="0" borderId="7" xfId="0" applyFont="1" applyBorder="1" applyAlignment="1">
      <alignment horizontal="left" indent="3"/>
    </xf>
    <xf numFmtId="0" fontId="2" fillId="0" borderId="1" xfId="0" applyFont="1" applyBorder="1" applyAlignment="1">
      <alignment horizontal="left" indent="3"/>
    </xf>
    <xf numFmtId="0" fontId="2" fillId="0" borderId="0" xfId="0" applyFont="1" applyBorder="1" applyAlignment="1">
      <alignment horizontal="left" indent="3"/>
    </xf>
    <xf numFmtId="0" fontId="5" fillId="0" borderId="7" xfId="0" applyFont="1" applyBorder="1" applyAlignment="1"/>
    <xf numFmtId="49" fontId="2" fillId="0" borderId="11" xfId="0" applyNumberFormat="1" applyFont="1" applyBorder="1" applyAlignment="1">
      <alignment horizontal="center"/>
    </xf>
    <xf numFmtId="49" fontId="2" fillId="0" borderId="12" xfId="0" applyNumberFormat="1" applyFont="1" applyBorder="1" applyAlignment="1">
      <alignment horizontal="center"/>
    </xf>
    <xf numFmtId="49" fontId="2" fillId="0" borderId="13" xfId="0" applyNumberFormat="1" applyFont="1" applyBorder="1" applyAlignment="1">
      <alignment horizontal="center"/>
    </xf>
    <xf numFmtId="49" fontId="2" fillId="0" borderId="14" xfId="0" applyNumberFormat="1" applyFont="1" applyBorder="1" applyAlignment="1">
      <alignment horizontal="center"/>
    </xf>
    <xf numFmtId="49" fontId="5" fillId="0" borderId="13" xfId="0" applyNumberFormat="1" applyFont="1" applyBorder="1" applyAlignment="1">
      <alignment horizontal="center"/>
    </xf>
    <xf numFmtId="49" fontId="5" fillId="0" borderId="14" xfId="0" applyNumberFormat="1" applyFont="1" applyBorder="1" applyAlignment="1">
      <alignment horizontal="center"/>
    </xf>
    <xf numFmtId="49" fontId="2" fillId="0" borderId="15" xfId="0" applyNumberFormat="1" applyFont="1" applyBorder="1" applyAlignment="1">
      <alignment horizontal="center"/>
    </xf>
    <xf numFmtId="49" fontId="2" fillId="0" borderId="1" xfId="0" applyNumberFormat="1" applyFont="1" applyBorder="1" applyAlignment="1">
      <alignment horizontal="center"/>
    </xf>
    <xf numFmtId="49" fontId="2" fillId="0" borderId="16" xfId="0" applyNumberFormat="1" applyFont="1" applyBorder="1" applyAlignment="1">
      <alignment horizontal="center"/>
    </xf>
    <xf numFmtId="49" fontId="2" fillId="0" borderId="17" xfId="0" applyNumberFormat="1"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vertical="center"/>
    </xf>
    <xf numFmtId="49" fontId="2" fillId="0" borderId="22" xfId="0" applyNumberFormat="1" applyFont="1" applyBorder="1" applyAlignment="1">
      <alignment horizontal="center"/>
    </xf>
    <xf numFmtId="49" fontId="2" fillId="0" borderId="23" xfId="0" applyNumberFormat="1" applyFont="1" applyBorder="1" applyAlignment="1">
      <alignment horizontal="center"/>
    </xf>
    <xf numFmtId="165" fontId="6" fillId="0" borderId="19" xfId="0" applyNumberFormat="1" applyFont="1" applyBorder="1" applyAlignment="1">
      <alignment horizontal="center"/>
    </xf>
    <xf numFmtId="166" fontId="6" fillId="0" borderId="6" xfId="0" applyNumberFormat="1" applyFont="1" applyBorder="1" applyAlignment="1">
      <alignment horizontal="center" vertical="center"/>
    </xf>
    <xf numFmtId="0" fontId="3" fillId="0" borderId="0" xfId="0" applyFont="1" applyAlignment="1">
      <alignment horizontal="left"/>
    </xf>
    <xf numFmtId="165" fontId="3" fillId="0" borderId="0" xfId="0" applyNumberFormat="1" applyFont="1" applyAlignment="1">
      <alignment horizontal="left"/>
    </xf>
    <xf numFmtId="0" fontId="2" fillId="0" borderId="0" xfId="0" applyFont="1" applyBorder="1" applyAlignment="1">
      <alignment horizontal="left"/>
    </xf>
    <xf numFmtId="0" fontId="3" fillId="0" borderId="0" xfId="0" applyFont="1" applyBorder="1" applyAlignment="1">
      <alignment horizontal="left"/>
    </xf>
    <xf numFmtId="0" fontId="6" fillId="0" borderId="10" xfId="0" applyFont="1" applyBorder="1" applyAlignment="1">
      <alignment horizontal="center" vertical="center"/>
    </xf>
    <xf numFmtId="0" fontId="6" fillId="0" borderId="24"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165" fontId="6" fillId="0" borderId="19" xfId="0" applyNumberFormat="1"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25" xfId="0" applyFont="1" applyBorder="1" applyAlignment="1">
      <alignment horizontal="center" vertical="center"/>
    </xf>
    <xf numFmtId="166" fontId="6" fillId="0" borderId="25" xfId="0" applyNumberFormat="1" applyFont="1" applyBorder="1" applyAlignment="1">
      <alignment horizontal="center" vertical="center"/>
    </xf>
    <xf numFmtId="1" fontId="6" fillId="0" borderId="25" xfId="0" applyNumberFormat="1" applyFont="1" applyBorder="1" applyAlignment="1">
      <alignment horizontal="center" vertical="center"/>
    </xf>
    <xf numFmtId="49" fontId="5" fillId="0" borderId="11" xfId="0" applyNumberFormat="1" applyFont="1" applyBorder="1" applyAlignment="1">
      <alignment horizontal="center"/>
    </xf>
    <xf numFmtId="165" fontId="2" fillId="0" borderId="0" xfId="0" applyNumberFormat="1" applyFont="1" applyBorder="1" applyAlignment="1">
      <alignment horizontal="left"/>
    </xf>
    <xf numFmtId="0" fontId="2" fillId="0" borderId="7" xfId="0" applyFont="1" applyBorder="1" applyAlignment="1">
      <alignment horizontal="center"/>
    </xf>
    <xf numFmtId="0" fontId="2" fillId="0" borderId="7" xfId="0" applyFont="1" applyBorder="1" applyAlignment="1">
      <alignment horizontal="left" wrapText="1"/>
    </xf>
    <xf numFmtId="0" fontId="3" fillId="0" borderId="0" xfId="0" applyFont="1" applyBorder="1" applyAlignment="1">
      <alignment horizontal="center" vertical="top"/>
    </xf>
    <xf numFmtId="0" fontId="0" fillId="0" borderId="0" xfId="0" applyBorder="1"/>
    <xf numFmtId="49" fontId="2" fillId="0" borderId="25" xfId="0" applyNumberFormat="1" applyFont="1" applyBorder="1" applyAlignment="1">
      <alignment horizont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2" fontId="6" fillId="0" borderId="26" xfId="0" applyNumberFormat="1" applyFont="1" applyBorder="1" applyAlignment="1">
      <alignment horizontal="center" vertical="center"/>
    </xf>
    <xf numFmtId="165" fontId="6" fillId="0" borderId="28" xfId="0" applyNumberFormat="1" applyFont="1" applyBorder="1" applyAlignment="1">
      <alignment horizontal="center" vertical="center"/>
    </xf>
    <xf numFmtId="2" fontId="6" fillId="0" borderId="27" xfId="0" applyNumberFormat="1" applyFont="1" applyBorder="1" applyAlignment="1">
      <alignment horizontal="center" vertical="center"/>
    </xf>
    <xf numFmtId="49" fontId="2" fillId="0" borderId="29" xfId="0" applyNumberFormat="1" applyFont="1" applyBorder="1" applyAlignment="1">
      <alignment horizontal="center"/>
    </xf>
    <xf numFmtId="0" fontId="2" fillId="0" borderId="9" xfId="0" applyFont="1" applyBorder="1" applyAlignment="1">
      <alignment horizontal="left" wrapText="1"/>
    </xf>
    <xf numFmtId="164" fontId="2" fillId="0" borderId="12" xfId="1" applyFont="1" applyBorder="1" applyAlignment="1">
      <alignment horizontal="left"/>
    </xf>
    <xf numFmtId="164" fontId="2" fillId="0" borderId="30" xfId="1" applyFont="1" applyBorder="1" applyAlignment="1">
      <alignment horizontal="left"/>
    </xf>
    <xf numFmtId="164" fontId="2" fillId="0" borderId="24" xfId="1" applyFont="1" applyBorder="1" applyAlignment="1">
      <alignment horizontal="left"/>
    </xf>
    <xf numFmtId="164" fontId="2" fillId="0" borderId="24" xfId="1" applyFont="1" applyBorder="1" applyAlignment="1">
      <alignment horizontal="right"/>
    </xf>
    <xf numFmtId="164" fontId="2" fillId="0" borderId="31" xfId="1" applyFont="1" applyBorder="1" applyAlignment="1">
      <alignment horizontal="right"/>
    </xf>
    <xf numFmtId="164" fontId="2" fillId="0" borderId="24" xfId="1" applyFont="1" applyFill="1" applyBorder="1" applyAlignment="1">
      <alignment horizontal="left"/>
    </xf>
    <xf numFmtId="164" fontId="2" fillId="0" borderId="24" xfId="1" applyFont="1" applyFill="1" applyBorder="1" applyAlignment="1">
      <alignment horizontal="right"/>
    </xf>
    <xf numFmtId="164" fontId="2" fillId="0" borderId="31" xfId="1" applyFont="1" applyFill="1" applyBorder="1" applyAlignment="1">
      <alignment horizontal="right"/>
    </xf>
    <xf numFmtId="164" fontId="2" fillId="0" borderId="25" xfId="1" applyFont="1" applyBorder="1" applyAlignment="1"/>
    <xf numFmtId="164" fontId="2" fillId="0" borderId="31" xfId="1" applyFont="1" applyBorder="1" applyAlignment="1"/>
    <xf numFmtId="164" fontId="2" fillId="0" borderId="14" xfId="1" applyFont="1" applyBorder="1" applyAlignment="1">
      <alignment horizontal="center"/>
    </xf>
    <xf numFmtId="164" fontId="2" fillId="0" borderId="14" xfId="1" applyFont="1" applyBorder="1" applyAlignment="1">
      <alignment horizontal="left"/>
    </xf>
    <xf numFmtId="164" fontId="2" fillId="0" borderId="14" xfId="1" applyFont="1" applyBorder="1" applyAlignment="1">
      <alignment horizontal="right"/>
    </xf>
    <xf numFmtId="164" fontId="2" fillId="0" borderId="32" xfId="1" applyFont="1" applyBorder="1" applyAlignment="1">
      <alignment horizontal="right"/>
    </xf>
    <xf numFmtId="164" fontId="2" fillId="0" borderId="32" xfId="1" applyFont="1" applyBorder="1" applyAlignment="1">
      <alignment horizontal="left"/>
    </xf>
    <xf numFmtId="164" fontId="2" fillId="0" borderId="32" xfId="1" applyFont="1" applyFill="1" applyBorder="1" applyAlignment="1">
      <alignment horizontal="left"/>
    </xf>
    <xf numFmtId="0" fontId="2" fillId="0" borderId="10" xfId="0" applyFont="1" applyBorder="1" applyAlignment="1">
      <alignment horizontal="left" wrapText="1"/>
    </xf>
    <xf numFmtId="0" fontId="2" fillId="0" borderId="33" xfId="0" applyFont="1" applyBorder="1" applyAlignment="1">
      <alignment horizontal="left" wrapText="1"/>
    </xf>
    <xf numFmtId="0" fontId="2" fillId="0" borderId="0" xfId="0" applyFont="1" applyBorder="1" applyAlignment="1">
      <alignment horizontal="left" wrapText="1"/>
    </xf>
    <xf numFmtId="0" fontId="2" fillId="0" borderId="10" xfId="0" applyFont="1" applyBorder="1" applyAlignment="1">
      <alignment horizontal="left" wrapText="1" indent="2"/>
    </xf>
    <xf numFmtId="164" fontId="2" fillId="0" borderId="12" xfId="1" applyFont="1" applyBorder="1" applyAlignment="1">
      <alignment horizontal="right"/>
    </xf>
    <xf numFmtId="164" fontId="2" fillId="0" borderId="17" xfId="1" applyFont="1" applyBorder="1" applyAlignment="1">
      <alignment horizontal="left"/>
    </xf>
    <xf numFmtId="164" fontId="2" fillId="0" borderId="17" xfId="1" applyFont="1" applyBorder="1" applyAlignment="1">
      <alignment horizontal="right"/>
    </xf>
    <xf numFmtId="164" fontId="2" fillId="0" borderId="12" xfId="1" applyFont="1" applyBorder="1" applyAlignment="1">
      <alignment horizontal="center"/>
    </xf>
    <xf numFmtId="164" fontId="2" fillId="0" borderId="23" xfId="1" applyFont="1" applyBorder="1" applyAlignment="1">
      <alignment horizontal="center"/>
    </xf>
    <xf numFmtId="165" fontId="4" fillId="0" borderId="0" xfId="0" applyNumberFormat="1" applyFont="1" applyBorder="1" applyAlignment="1"/>
    <xf numFmtId="165" fontId="4" fillId="0" borderId="0" xfId="0" applyNumberFormat="1" applyFont="1" applyBorder="1" applyAlignment="1">
      <alignment horizontal="center"/>
    </xf>
    <xf numFmtId="165" fontId="2" fillId="0" borderId="34" xfId="0" applyNumberFormat="1" applyFont="1" applyBorder="1" applyAlignment="1">
      <alignment horizontal="center"/>
    </xf>
    <xf numFmtId="166" fontId="2" fillId="0" borderId="35" xfId="0" applyNumberFormat="1" applyFont="1" applyBorder="1" applyAlignment="1">
      <alignment horizontal="center"/>
    </xf>
    <xf numFmtId="49" fontId="2" fillId="0" borderId="0" xfId="0" applyNumberFormat="1" applyFont="1" applyBorder="1" applyAlignment="1">
      <alignment horizontal="left"/>
    </xf>
    <xf numFmtId="164" fontId="2" fillId="0" borderId="14" xfId="1" applyFont="1" applyBorder="1" applyAlignment="1"/>
    <xf numFmtId="164" fontId="2" fillId="0" borderId="25" xfId="1" applyFont="1" applyBorder="1" applyAlignment="1">
      <alignment horizontal="center"/>
    </xf>
    <xf numFmtId="0" fontId="2" fillId="2" borderId="1" xfId="0" applyFont="1" applyFill="1" applyBorder="1" applyAlignment="1">
      <alignment horizontal="left" wrapText="1" indent="2"/>
    </xf>
    <xf numFmtId="49" fontId="2" fillId="2" borderId="13" xfId="0" applyNumberFormat="1" applyFont="1" applyFill="1" applyBorder="1" applyAlignment="1">
      <alignment horizontal="center"/>
    </xf>
    <xf numFmtId="164" fontId="2" fillId="2" borderId="14" xfId="1" applyFont="1" applyFill="1" applyBorder="1" applyAlignment="1">
      <alignment horizontal="left"/>
    </xf>
    <xf numFmtId="164" fontId="2" fillId="2" borderId="14" xfId="1" applyFont="1" applyFill="1" applyBorder="1" applyAlignment="1">
      <alignment horizontal="center"/>
    </xf>
    <xf numFmtId="0" fontId="0" fillId="2" borderId="0" xfId="0" applyFill="1"/>
    <xf numFmtId="0" fontId="3" fillId="0" borderId="0" xfId="0" applyFont="1" applyBorder="1" applyAlignment="1">
      <alignment vertical="top"/>
    </xf>
    <xf numFmtId="165" fontId="3" fillId="0" borderId="0" xfId="0" applyNumberFormat="1" applyFont="1" applyBorder="1" applyAlignment="1">
      <alignment horizontal="left"/>
    </xf>
    <xf numFmtId="49" fontId="2" fillId="3" borderId="14" xfId="0" applyNumberFormat="1" applyFont="1" applyFill="1" applyBorder="1" applyAlignment="1">
      <alignment horizontal="center"/>
    </xf>
    <xf numFmtId="49" fontId="2" fillId="0" borderId="36" xfId="0" applyNumberFormat="1" applyFont="1" applyBorder="1" applyAlignment="1">
      <alignment horizontal="center"/>
    </xf>
    <xf numFmtId="0" fontId="2" fillId="0" borderId="0" xfId="0" applyFont="1" applyBorder="1" applyAlignment="1">
      <alignment horizontal="right"/>
    </xf>
    <xf numFmtId="0" fontId="12" fillId="0" borderId="0" xfId="0" applyFont="1"/>
    <xf numFmtId="0" fontId="3" fillId="0" borderId="0" xfId="0" applyFont="1" applyBorder="1" applyAlignment="1"/>
    <xf numFmtId="0" fontId="13" fillId="0" borderId="37" xfId="0" applyFont="1" applyBorder="1" applyAlignment="1">
      <alignment horizontal="center" vertical="top" wrapText="1"/>
    </xf>
    <xf numFmtId="167" fontId="2" fillId="0" borderId="38" xfId="1" applyNumberFormat="1" applyFont="1" applyBorder="1" applyAlignment="1">
      <alignment horizontal="center"/>
    </xf>
    <xf numFmtId="49" fontId="2" fillId="0" borderId="35" xfId="0" applyNumberFormat="1" applyFont="1" applyBorder="1" applyAlignment="1">
      <alignment horizontal="center"/>
    </xf>
    <xf numFmtId="165" fontId="2" fillId="0" borderId="7" xfId="0" applyNumberFormat="1" applyFont="1" applyBorder="1" applyAlignment="1">
      <alignment horizontal="center"/>
    </xf>
    <xf numFmtId="0" fontId="15" fillId="0" borderId="0" xfId="0" applyFont="1" applyAlignment="1">
      <alignment horizontal="left"/>
    </xf>
    <xf numFmtId="0" fontId="15" fillId="0" borderId="0" xfId="0" applyFont="1" applyBorder="1" applyAlignment="1">
      <alignment horizontal="center"/>
    </xf>
    <xf numFmtId="0" fontId="15" fillId="0" borderId="0" xfId="0" applyFont="1" applyBorder="1" applyAlignment="1"/>
    <xf numFmtId="165" fontId="15" fillId="0" borderId="0" xfId="0" applyNumberFormat="1" applyFont="1" applyAlignment="1">
      <alignment horizontal="left"/>
    </xf>
    <xf numFmtId="0" fontId="16" fillId="0" borderId="0" xfId="0" applyFont="1"/>
    <xf numFmtId="49" fontId="2" fillId="0" borderId="39" xfId="0" applyNumberFormat="1" applyFont="1" applyBorder="1" applyAlignment="1">
      <alignment horizontal="center"/>
    </xf>
    <xf numFmtId="14" fontId="2" fillId="0" borderId="35" xfId="0" applyNumberFormat="1" applyFont="1" applyBorder="1" applyAlignment="1">
      <alignment horizontal="center"/>
    </xf>
    <xf numFmtId="164" fontId="2" fillId="3" borderId="12" xfId="1" applyFont="1" applyFill="1" applyBorder="1" applyAlignment="1">
      <alignment horizontal="left"/>
    </xf>
    <xf numFmtId="164" fontId="2" fillId="3" borderId="25" xfId="1" applyFont="1" applyFill="1" applyBorder="1" applyAlignment="1"/>
    <xf numFmtId="164" fontId="2" fillId="3" borderId="14" xfId="1" applyFont="1" applyFill="1" applyBorder="1" applyAlignment="1">
      <alignment horizontal="left"/>
    </xf>
    <xf numFmtId="168" fontId="2" fillId="0" borderId="0" xfId="0" applyNumberFormat="1" applyFont="1" applyBorder="1" applyAlignment="1">
      <alignment horizontal="left"/>
    </xf>
    <xf numFmtId="49" fontId="2" fillId="4" borderId="13" xfId="0" applyNumberFormat="1" applyFont="1" applyFill="1" applyBorder="1" applyAlignment="1">
      <alignment horizontal="center"/>
    </xf>
    <xf numFmtId="49" fontId="2" fillId="4" borderId="29" xfId="0" applyNumberFormat="1" applyFont="1" applyFill="1" applyBorder="1" applyAlignment="1">
      <alignment horizontal="center"/>
    </xf>
    <xf numFmtId="49" fontId="2" fillId="0" borderId="10" xfId="0" applyNumberFormat="1" applyFont="1" applyBorder="1" applyAlignment="1">
      <alignment horizontal="center"/>
    </xf>
    <xf numFmtId="164" fontId="2" fillId="0" borderId="24" xfId="1" applyFont="1" applyBorder="1" applyAlignment="1"/>
    <xf numFmtId="168" fontId="2" fillId="0" borderId="7" xfId="0" applyNumberFormat="1" applyFont="1" applyBorder="1" applyAlignment="1">
      <alignment horizontal="left"/>
    </xf>
    <xf numFmtId="164" fontId="2" fillId="0" borderId="14" xfId="1" applyFont="1" applyBorder="1" applyAlignment="1">
      <alignment horizontal="right"/>
    </xf>
    <xf numFmtId="164" fontId="2" fillId="0" borderId="14" xfId="1" applyFont="1" applyBorder="1" applyAlignment="1">
      <alignment horizontal="center"/>
    </xf>
    <xf numFmtId="49" fontId="2" fillId="0" borderId="14" xfId="0" applyNumberFormat="1" applyFont="1" applyBorder="1" applyAlignment="1">
      <alignment horizontal="center"/>
    </xf>
    <xf numFmtId="49" fontId="2" fillId="0" borderId="15" xfId="0" applyNumberFormat="1" applyFont="1" applyBorder="1" applyAlignment="1">
      <alignment horizontal="center"/>
    </xf>
    <xf numFmtId="49" fontId="2" fillId="0" borderId="36" xfId="0" applyNumberFormat="1" applyFont="1" applyBorder="1" applyAlignment="1">
      <alignment horizontal="center"/>
    </xf>
    <xf numFmtId="164" fontId="2" fillId="0" borderId="14" xfId="1" applyFont="1" applyBorder="1" applyAlignment="1">
      <alignment horizontal="left"/>
    </xf>
    <xf numFmtId="49" fontId="2" fillId="0" borderId="3" xfId="0" applyNumberFormat="1" applyFont="1" applyBorder="1" applyAlignment="1">
      <alignment horizontal="center"/>
    </xf>
    <xf numFmtId="0" fontId="11"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11" fillId="3" borderId="0" xfId="0" applyFont="1" applyFill="1" applyAlignment="1">
      <alignment horizontal="left" vertical="center" wrapText="1"/>
    </xf>
    <xf numFmtId="0" fontId="10" fillId="3" borderId="0" xfId="0" applyFont="1" applyFill="1" applyAlignment="1">
      <alignment horizontal="left" vertical="center"/>
    </xf>
    <xf numFmtId="0" fontId="10" fillId="3" borderId="0" xfId="0" applyFont="1" applyFill="1" applyAlignment="1">
      <alignment horizontal="left" vertical="center" wrapText="1"/>
    </xf>
    <xf numFmtId="0" fontId="11" fillId="0" borderId="0" xfId="0" applyFont="1" applyAlignment="1">
      <alignment horizontal="left" vertical="center"/>
    </xf>
    <xf numFmtId="165" fontId="2" fillId="0" borderId="0" xfId="0" applyNumberFormat="1" applyFont="1" applyAlignment="1">
      <alignment horizontal="center"/>
    </xf>
    <xf numFmtId="165" fontId="2" fillId="0" borderId="0" xfId="0" applyNumberFormat="1" applyFont="1" applyBorder="1" applyAlignment="1">
      <alignment horizontal="center"/>
    </xf>
    <xf numFmtId="165" fontId="10" fillId="0" borderId="0" xfId="0" applyNumberFormat="1" applyFont="1" applyBorder="1" applyAlignment="1">
      <alignment horizontal="center"/>
    </xf>
    <xf numFmtId="165" fontId="2" fillId="0" borderId="7" xfId="0" applyNumberFormat="1" applyFont="1" applyBorder="1" applyAlignment="1">
      <alignment horizontal="center" vertical="top"/>
    </xf>
    <xf numFmtId="164" fontId="2" fillId="2" borderId="14" xfId="1" applyFont="1" applyFill="1" applyBorder="1" applyAlignment="1">
      <alignment horizontal="left"/>
    </xf>
    <xf numFmtId="165" fontId="6" fillId="0" borderId="7" xfId="0" applyNumberFormat="1" applyFont="1" applyBorder="1" applyAlignment="1">
      <alignment horizontal="center"/>
    </xf>
    <xf numFmtId="165" fontId="10" fillId="0" borderId="10" xfId="0" applyNumberFormat="1" applyFont="1" applyBorder="1" applyAlignment="1">
      <alignment horizontal="center" vertical="top"/>
    </xf>
    <xf numFmtId="165" fontId="5" fillId="0" borderId="1" xfId="0" applyNumberFormat="1" applyFont="1" applyBorder="1" applyAlignment="1">
      <alignment horizontal="left" vertical="top"/>
    </xf>
    <xf numFmtId="165" fontId="2" fillId="0" borderId="0" xfId="0" applyNumberFormat="1" applyFont="1" applyBorder="1" applyAlignment="1">
      <alignment horizontal="center" vertical="center"/>
    </xf>
    <xf numFmtId="0" fontId="4" fillId="0" borderId="0" xfId="0" applyFont="1" applyAlignment="1">
      <alignment horizontal="center"/>
    </xf>
    <xf numFmtId="49" fontId="2" fillId="4" borderId="15" xfId="0" applyNumberFormat="1" applyFont="1" applyFill="1" applyBorder="1" applyAlignment="1">
      <alignment horizontal="center"/>
    </xf>
    <xf numFmtId="49" fontId="2" fillId="4" borderId="36" xfId="0" applyNumberFormat="1" applyFont="1" applyFill="1" applyBorder="1" applyAlignment="1">
      <alignment horizontal="center"/>
    </xf>
    <xf numFmtId="49" fontId="2" fillId="0" borderId="0" xfId="0" applyNumberFormat="1" applyFont="1" applyBorder="1" applyAlignment="1">
      <alignment horizontal="center"/>
    </xf>
    <xf numFmtId="0" fontId="5" fillId="0" borderId="0" xfId="0" applyFont="1" applyAlignment="1">
      <alignment horizontal="center"/>
    </xf>
    <xf numFmtId="0" fontId="14" fillId="0" borderId="0" xfId="0" applyFont="1" applyBorder="1" applyAlignment="1">
      <alignment horizontal="center" vertical="top" wrapText="1"/>
    </xf>
    <xf numFmtId="165" fontId="6" fillId="0" borderId="22" xfId="0" applyNumberFormat="1" applyFont="1" applyBorder="1" applyAlignment="1">
      <alignment horizontal="center"/>
    </xf>
    <xf numFmtId="165" fontId="6" fillId="0" borderId="45" xfId="0" applyNumberFormat="1" applyFont="1" applyBorder="1" applyAlignment="1">
      <alignment horizontal="center"/>
    </xf>
    <xf numFmtId="0" fontId="2" fillId="0" borderId="40" xfId="0" applyFont="1" applyBorder="1" applyAlignment="1">
      <alignment horizontal="center"/>
    </xf>
    <xf numFmtId="0" fontId="2" fillId="0" borderId="41" xfId="0" applyFont="1" applyBorder="1" applyAlignment="1">
      <alignment horizontal="center"/>
    </xf>
    <xf numFmtId="0" fontId="2" fillId="0" borderId="42" xfId="0" applyFont="1" applyBorder="1" applyAlignment="1">
      <alignment horizontal="center"/>
    </xf>
    <xf numFmtId="49" fontId="2" fillId="0" borderId="29" xfId="0" applyNumberFormat="1" applyFont="1" applyBorder="1" applyAlignment="1">
      <alignment horizontal="center"/>
    </xf>
    <xf numFmtId="49" fontId="2" fillId="0" borderId="43" xfId="0" applyNumberFormat="1" applyFont="1" applyBorder="1" applyAlignment="1">
      <alignment horizontal="center"/>
    </xf>
    <xf numFmtId="49" fontId="2" fillId="0" borderId="44" xfId="0" applyNumberFormat="1" applyFont="1" applyBorder="1" applyAlignment="1">
      <alignment horizontal="center"/>
    </xf>
    <xf numFmtId="49" fontId="2" fillId="0" borderId="25" xfId="0" applyNumberFormat="1" applyFont="1" applyBorder="1" applyAlignment="1">
      <alignment horizontal="center"/>
    </xf>
    <xf numFmtId="49" fontId="2" fillId="0" borderId="26" xfId="0" applyNumberFormat="1" applyFont="1" applyBorder="1" applyAlignment="1">
      <alignment horizontal="center"/>
    </xf>
    <xf numFmtId="49" fontId="2" fillId="0" borderId="27" xfId="0" applyNumberFormat="1" applyFont="1" applyBorder="1" applyAlignment="1">
      <alignment horizontal="center"/>
    </xf>
    <xf numFmtId="49" fontId="2" fillId="0" borderId="14" xfId="0" applyNumberFormat="1" applyFont="1" applyFill="1" applyBorder="1" applyAlignment="1">
      <alignment horizontal="center"/>
    </xf>
    <xf numFmtId="49" fontId="2" fillId="4" borderId="3" xfId="0" applyNumberFormat="1" applyFont="1" applyFill="1" applyBorder="1" applyAlignment="1">
      <alignment horizontal="center"/>
    </xf>
    <xf numFmtId="0" fontId="15" fillId="0" borderId="0" xfId="0" applyFont="1" applyBorder="1" applyAlignment="1">
      <alignment horizontal="left"/>
    </xf>
    <xf numFmtId="164" fontId="2" fillId="3" borderId="24" xfId="1" applyFont="1" applyFill="1" applyBorder="1" applyAlignment="1">
      <alignment horizontal="left"/>
    </xf>
    <xf numFmtId="164" fontId="2" fillId="3" borderId="28" xfId="1" applyFont="1" applyFill="1" applyBorder="1" applyAlignment="1">
      <alignment horizontal="left"/>
    </xf>
    <xf numFmtId="164" fontId="2" fillId="0" borderId="31" xfId="1" applyFont="1" applyBorder="1" applyAlignment="1">
      <alignment horizontal="left"/>
    </xf>
    <xf numFmtId="164" fontId="2" fillId="0" borderId="46" xfId="1" applyFont="1" applyBorder="1" applyAlignment="1">
      <alignment horizontal="left"/>
    </xf>
    <xf numFmtId="164" fontId="2" fillId="3" borderId="25" xfId="1" applyFont="1" applyFill="1" applyBorder="1" applyAlignment="1">
      <alignment horizontal="left"/>
    </xf>
    <xf numFmtId="164" fontId="2" fillId="3" borderId="27" xfId="1" applyFont="1" applyFill="1" applyBorder="1" applyAlignment="1">
      <alignment horizontal="left"/>
    </xf>
    <xf numFmtId="49" fontId="2" fillId="0" borderId="24" xfId="0" applyNumberFormat="1" applyFont="1" applyBorder="1" applyAlignment="1">
      <alignment horizontal="center"/>
    </xf>
    <xf numFmtId="49" fontId="2" fillId="0" borderId="20" xfId="0" applyNumberFormat="1" applyFont="1" applyBorder="1" applyAlignment="1">
      <alignment horizontal="center"/>
    </xf>
    <xf numFmtId="49" fontId="2" fillId="0" borderId="28" xfId="0" applyNumberFormat="1" applyFont="1" applyBorder="1" applyAlignment="1">
      <alignment horizontal="center"/>
    </xf>
    <xf numFmtId="164" fontId="2" fillId="0" borderId="31" xfId="1" applyFont="1" applyBorder="1" applyAlignment="1">
      <alignment horizontal="right"/>
    </xf>
    <xf numFmtId="164" fontId="2" fillId="0" borderId="47" xfId="1" applyFont="1" applyBorder="1" applyAlignment="1">
      <alignment horizontal="right"/>
    </xf>
    <xf numFmtId="2" fontId="6" fillId="0" borderId="33" xfId="0" applyNumberFormat="1" applyFont="1" applyBorder="1" applyAlignment="1">
      <alignment horizontal="center" vertical="center"/>
    </xf>
    <xf numFmtId="2" fontId="6" fillId="0" borderId="1" xfId="0" applyNumberFormat="1" applyFont="1" applyBorder="1" applyAlignment="1">
      <alignment horizontal="center" vertical="center"/>
    </xf>
    <xf numFmtId="2" fontId="6" fillId="0" borderId="8" xfId="0" applyNumberFormat="1" applyFont="1" applyBorder="1" applyAlignment="1">
      <alignment horizontal="center" vertical="center"/>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164" fontId="2" fillId="0" borderId="46" xfId="1" applyFont="1" applyBorder="1" applyAlignment="1">
      <alignment horizontal="right"/>
    </xf>
    <xf numFmtId="164" fontId="2" fillId="3" borderId="20" xfId="1" applyFont="1" applyFill="1" applyBorder="1" applyAlignment="1">
      <alignment horizontal="left"/>
    </xf>
    <xf numFmtId="49" fontId="2" fillId="0" borderId="4" xfId="0" applyNumberFormat="1" applyFont="1" applyBorder="1" applyAlignment="1">
      <alignment horizontal="center"/>
    </xf>
  </cellXfs>
  <cellStyles count="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6"/>
  <sheetViews>
    <sheetView view="pageBreakPreview" topLeftCell="A101" zoomScale="75" zoomScaleNormal="100" zoomScaleSheetLayoutView="75" workbookViewId="0">
      <selection activeCell="E117" sqref="E117:E118"/>
    </sheetView>
  </sheetViews>
  <sheetFormatPr defaultRowHeight="15" x14ac:dyDescent="0.25"/>
  <cols>
    <col min="1" max="1" width="65.42578125" customWidth="1"/>
    <col min="2" max="2" width="11.140625" customWidth="1"/>
    <col min="3" max="3" width="9.28515625" customWidth="1"/>
    <col min="4" max="4" width="7.85546875" customWidth="1"/>
    <col min="5" max="5" width="15.5703125" customWidth="1"/>
    <col min="6" max="6" width="16.140625" customWidth="1"/>
    <col min="7" max="7" width="18.5703125" bestFit="1" customWidth="1"/>
    <col min="8" max="8" width="11.42578125" customWidth="1"/>
  </cols>
  <sheetData>
    <row r="1" spans="1:8" x14ac:dyDescent="0.25">
      <c r="A1" s="1"/>
      <c r="B1" s="1"/>
      <c r="C1" s="1"/>
      <c r="D1" s="1"/>
      <c r="E1" s="2"/>
      <c r="F1" s="158"/>
      <c r="G1" s="158"/>
      <c r="H1" s="158"/>
    </row>
    <row r="2" spans="1:8" x14ac:dyDescent="0.25">
      <c r="A2" s="1"/>
      <c r="B2" s="1"/>
      <c r="C2" s="1"/>
      <c r="D2" s="1"/>
      <c r="E2" s="159" t="s">
        <v>0</v>
      </c>
      <c r="F2" s="159"/>
      <c r="G2" s="159"/>
      <c r="H2" s="159"/>
    </row>
    <row r="3" spans="1:8" x14ac:dyDescent="0.25">
      <c r="A3" s="3"/>
      <c r="B3" s="3"/>
      <c r="C3" s="3"/>
      <c r="D3" s="3"/>
      <c r="E3" s="161" t="s">
        <v>293</v>
      </c>
      <c r="F3" s="161"/>
      <c r="G3" s="161"/>
      <c r="H3" s="161"/>
    </row>
    <row r="4" spans="1:8" ht="10.5" customHeight="1" x14ac:dyDescent="0.25">
      <c r="A4" s="1"/>
      <c r="B4" s="1"/>
      <c r="C4" s="1"/>
      <c r="D4" s="1"/>
      <c r="E4" s="160" t="s">
        <v>1</v>
      </c>
      <c r="F4" s="160"/>
      <c r="G4" s="160"/>
      <c r="H4" s="160"/>
    </row>
    <row r="5" spans="1:8" ht="13.5" customHeight="1" x14ac:dyDescent="0.25">
      <c r="A5" s="3"/>
      <c r="B5" s="3"/>
      <c r="C5" s="3"/>
      <c r="D5" s="3"/>
      <c r="E5" s="163" t="s">
        <v>296</v>
      </c>
      <c r="F5" s="163"/>
      <c r="G5" s="163"/>
      <c r="H5" s="163"/>
    </row>
    <row r="6" spans="1:8" x14ac:dyDescent="0.25">
      <c r="A6" s="1"/>
      <c r="B6" s="1"/>
      <c r="C6" s="1"/>
      <c r="D6" s="1"/>
      <c r="E6" s="164" t="s">
        <v>2</v>
      </c>
      <c r="F6" s="164"/>
      <c r="G6" s="164"/>
      <c r="H6" s="164"/>
    </row>
    <row r="7" spans="1:8" x14ac:dyDescent="0.25">
      <c r="A7" s="3"/>
      <c r="B7" s="3"/>
      <c r="C7" s="3"/>
      <c r="D7" s="3"/>
      <c r="E7" s="165" t="s">
        <v>321</v>
      </c>
      <c r="F7" s="165"/>
      <c r="G7" s="165"/>
      <c r="H7" s="165"/>
    </row>
    <row r="8" spans="1:8" x14ac:dyDescent="0.25">
      <c r="A8" s="3"/>
      <c r="B8" s="3"/>
      <c r="C8" s="3"/>
      <c r="D8" s="3"/>
      <c r="E8" s="164" t="s">
        <v>298</v>
      </c>
      <c r="F8" s="164"/>
      <c r="G8" s="164" t="s">
        <v>299</v>
      </c>
      <c r="H8" s="164"/>
    </row>
    <row r="9" spans="1:8" ht="17.25" customHeight="1" x14ac:dyDescent="0.25">
      <c r="A9" s="1"/>
      <c r="B9" s="1"/>
      <c r="C9" s="1"/>
      <c r="D9" s="1"/>
      <c r="E9" s="2"/>
      <c r="F9" s="143">
        <f>SUM(H15)</f>
        <v>44151</v>
      </c>
      <c r="G9" s="127"/>
      <c r="H9" s="2"/>
    </row>
    <row r="10" spans="1:8" x14ac:dyDescent="0.25">
      <c r="A10" s="1"/>
      <c r="B10" s="1"/>
      <c r="C10" s="1"/>
      <c r="D10" s="1"/>
      <c r="E10" s="2"/>
      <c r="F10" s="2"/>
      <c r="G10" s="2"/>
      <c r="H10" s="2"/>
    </row>
    <row r="11" spans="1:8" ht="15.75" x14ac:dyDescent="0.25">
      <c r="A11" s="167" t="s">
        <v>288</v>
      </c>
      <c r="B11" s="167"/>
      <c r="C11" s="167"/>
      <c r="D11" s="167"/>
      <c r="E11" s="167"/>
      <c r="F11" s="167"/>
      <c r="G11" s="167"/>
      <c r="H11" s="105"/>
    </row>
    <row r="12" spans="1:8" ht="15.75" x14ac:dyDescent="0.25">
      <c r="A12" s="167" t="s">
        <v>287</v>
      </c>
      <c r="B12" s="167"/>
      <c r="C12" s="167"/>
      <c r="D12" s="167"/>
      <c r="E12" s="167"/>
      <c r="F12" s="167"/>
      <c r="G12" s="106"/>
      <c r="H12" s="166"/>
    </row>
    <row r="13" spans="1:8" ht="15.75" thickBot="1" x14ac:dyDescent="0.3">
      <c r="A13" s="1"/>
      <c r="B13" s="54"/>
      <c r="C13" s="54"/>
      <c r="D13" s="54"/>
      <c r="E13" s="67"/>
      <c r="F13" s="67"/>
      <c r="G13" s="67"/>
      <c r="H13" s="166"/>
    </row>
    <row r="14" spans="1:8" x14ac:dyDescent="0.25">
      <c r="A14" s="1"/>
      <c r="B14" s="170"/>
      <c r="C14" s="170"/>
      <c r="D14" s="109"/>
      <c r="E14" s="2"/>
      <c r="F14" s="2"/>
      <c r="G14" s="5"/>
      <c r="H14" s="107" t="s">
        <v>3</v>
      </c>
    </row>
    <row r="15" spans="1:8" x14ac:dyDescent="0.25">
      <c r="A15" s="1" t="s">
        <v>5</v>
      </c>
      <c r="B15" s="172" t="s">
        <v>294</v>
      </c>
      <c r="C15" s="172"/>
      <c r="D15" s="172"/>
      <c r="E15" s="172"/>
      <c r="F15" s="172"/>
      <c r="G15" s="5" t="s">
        <v>4</v>
      </c>
      <c r="H15" s="134">
        <v>44151</v>
      </c>
    </row>
    <row r="16" spans="1:8" x14ac:dyDescent="0.25">
      <c r="A16" s="1" t="s">
        <v>7</v>
      </c>
      <c r="B16" s="172"/>
      <c r="C16" s="172"/>
      <c r="D16" s="172"/>
      <c r="E16" s="172"/>
      <c r="F16" s="172"/>
      <c r="G16" s="5" t="s">
        <v>6</v>
      </c>
      <c r="H16" s="126" t="s">
        <v>297</v>
      </c>
    </row>
    <row r="17" spans="1:8" x14ac:dyDescent="0.25">
      <c r="A17" s="1"/>
      <c r="B17" s="6"/>
      <c r="C17" s="6"/>
      <c r="D17" s="6"/>
      <c r="E17" s="4"/>
      <c r="F17" s="2"/>
      <c r="G17" s="5" t="s">
        <v>8</v>
      </c>
      <c r="H17" s="108">
        <v>925</v>
      </c>
    </row>
    <row r="18" spans="1:8" ht="15.75" thickBot="1" x14ac:dyDescent="0.3">
      <c r="A18" s="1"/>
      <c r="B18" s="6"/>
      <c r="C18" s="6"/>
      <c r="D18" s="6"/>
      <c r="E18" s="4"/>
      <c r="F18" s="2"/>
      <c r="G18" s="5" t="s">
        <v>6</v>
      </c>
      <c r="H18" s="126" t="s">
        <v>310</v>
      </c>
    </row>
    <row r="19" spans="1:8" ht="15.75" customHeight="1" thickBot="1" x14ac:dyDescent="0.3">
      <c r="A19" s="1" t="s">
        <v>10</v>
      </c>
      <c r="B19" s="172" t="s">
        <v>311</v>
      </c>
      <c r="C19" s="172"/>
      <c r="D19" s="172"/>
      <c r="E19" s="172"/>
      <c r="F19" s="172"/>
      <c r="G19" s="5" t="s">
        <v>9</v>
      </c>
      <c r="H19" s="124">
        <v>2335010460</v>
      </c>
    </row>
    <row r="20" spans="1:8" ht="18" customHeight="1" x14ac:dyDescent="0.25">
      <c r="A20" s="1" t="s">
        <v>12</v>
      </c>
      <c r="B20" s="172"/>
      <c r="C20" s="172"/>
      <c r="D20" s="172"/>
      <c r="E20" s="172"/>
      <c r="F20" s="172"/>
      <c r="G20" s="5" t="s">
        <v>11</v>
      </c>
      <c r="H20" s="133" t="s">
        <v>307</v>
      </c>
    </row>
    <row r="21" spans="1:8" ht="15.75" thickBot="1" x14ac:dyDescent="0.3">
      <c r="A21" s="1"/>
      <c r="B21" s="1"/>
      <c r="C21" s="1"/>
      <c r="D21" s="1"/>
      <c r="E21" s="2"/>
      <c r="F21" s="2"/>
      <c r="G21" s="5" t="s">
        <v>13</v>
      </c>
      <c r="H21" s="125">
        <v>383</v>
      </c>
    </row>
    <row r="22" spans="1:8" x14ac:dyDescent="0.25">
      <c r="A22" s="171" t="s">
        <v>14</v>
      </c>
      <c r="B22" s="171"/>
      <c r="C22" s="171"/>
      <c r="D22" s="171"/>
      <c r="E22" s="171"/>
      <c r="F22" s="171"/>
      <c r="G22" s="171"/>
      <c r="H22" s="171"/>
    </row>
    <row r="23" spans="1:8" ht="15.75" thickBot="1" x14ac:dyDescent="0.3">
      <c r="A23" s="1"/>
      <c r="B23" s="1"/>
      <c r="C23" s="1"/>
      <c r="D23" s="1"/>
      <c r="E23" s="2"/>
      <c r="F23" s="2"/>
      <c r="G23" s="2"/>
      <c r="H23" s="2"/>
    </row>
    <row r="24" spans="1:8" x14ac:dyDescent="0.25">
      <c r="A24" s="13" t="s">
        <v>15</v>
      </c>
      <c r="B24" s="13" t="s">
        <v>16</v>
      </c>
      <c r="C24" s="44" t="s">
        <v>17</v>
      </c>
      <c r="D24" s="44" t="s">
        <v>18</v>
      </c>
      <c r="E24" s="173" t="s">
        <v>19</v>
      </c>
      <c r="F24" s="174"/>
      <c r="G24" s="174"/>
      <c r="H24" s="174"/>
    </row>
    <row r="25" spans="1:8" x14ac:dyDescent="0.25">
      <c r="A25" s="14"/>
      <c r="B25" s="14" t="s">
        <v>20</v>
      </c>
      <c r="C25" s="45" t="s">
        <v>21</v>
      </c>
      <c r="D25" s="45" t="s">
        <v>22</v>
      </c>
      <c r="E25" s="50" t="s">
        <v>23</v>
      </c>
      <c r="F25" s="50" t="s">
        <v>24</v>
      </c>
      <c r="G25" s="50" t="s">
        <v>25</v>
      </c>
      <c r="H25" s="50" t="s">
        <v>26</v>
      </c>
    </row>
    <row r="26" spans="1:8" x14ac:dyDescent="0.25">
      <c r="A26" s="14"/>
      <c r="B26" s="14"/>
      <c r="C26" s="45" t="s">
        <v>27</v>
      </c>
      <c r="D26" s="45" t="s">
        <v>28</v>
      </c>
      <c r="E26" s="50" t="s">
        <v>29</v>
      </c>
      <c r="F26" s="50" t="s">
        <v>30</v>
      </c>
      <c r="G26" s="50" t="s">
        <v>31</v>
      </c>
      <c r="H26" s="50" t="s">
        <v>32</v>
      </c>
    </row>
    <row r="27" spans="1:8" x14ac:dyDescent="0.25">
      <c r="A27" s="14"/>
      <c r="B27" s="14"/>
      <c r="C27" s="45" t="s">
        <v>33</v>
      </c>
      <c r="D27" s="45"/>
      <c r="E27" s="50" t="s">
        <v>34</v>
      </c>
      <c r="F27" s="50" t="s">
        <v>35</v>
      </c>
      <c r="G27" s="50" t="s">
        <v>35</v>
      </c>
      <c r="H27" s="50" t="s">
        <v>36</v>
      </c>
    </row>
    <row r="28" spans="1:8" x14ac:dyDescent="0.25">
      <c r="A28" s="14"/>
      <c r="B28" s="14"/>
      <c r="C28" s="45" t="s">
        <v>37</v>
      </c>
      <c r="D28" s="45"/>
      <c r="E28" s="50" t="s">
        <v>38</v>
      </c>
      <c r="F28" s="50" t="s">
        <v>36</v>
      </c>
      <c r="G28" s="50" t="s">
        <v>36</v>
      </c>
      <c r="H28" s="50" t="s">
        <v>39</v>
      </c>
    </row>
    <row r="29" spans="1:8" ht="15.75" thickBot="1" x14ac:dyDescent="0.3">
      <c r="A29" s="15"/>
      <c r="B29" s="14"/>
      <c r="C29" s="46" t="s">
        <v>40</v>
      </c>
      <c r="D29" s="45"/>
      <c r="E29" s="50" t="s">
        <v>35</v>
      </c>
      <c r="F29" s="50" t="s">
        <v>39</v>
      </c>
      <c r="G29" s="50" t="s">
        <v>39</v>
      </c>
      <c r="H29" s="50"/>
    </row>
    <row r="30" spans="1:8" ht="15.75" thickBot="1" x14ac:dyDescent="0.3">
      <c r="A30" s="16">
        <v>1</v>
      </c>
      <c r="B30" s="16">
        <v>2</v>
      </c>
      <c r="C30" s="47">
        <v>3</v>
      </c>
      <c r="D30" s="17">
        <v>4</v>
      </c>
      <c r="E30" s="51">
        <v>5</v>
      </c>
      <c r="F30" s="51">
        <v>6</v>
      </c>
      <c r="G30" s="51">
        <v>7</v>
      </c>
      <c r="H30" s="51">
        <v>8</v>
      </c>
    </row>
    <row r="31" spans="1:8" ht="17.25" thickBot="1" x14ac:dyDescent="0.3">
      <c r="A31" s="18" t="s">
        <v>41</v>
      </c>
      <c r="B31" s="34" t="s">
        <v>42</v>
      </c>
      <c r="C31" s="48" t="s">
        <v>43</v>
      </c>
      <c r="D31" s="35" t="s">
        <v>43</v>
      </c>
      <c r="E31" s="80">
        <v>300307.77</v>
      </c>
      <c r="F31" s="100"/>
      <c r="G31" s="100"/>
      <c r="H31" s="103"/>
    </row>
    <row r="32" spans="1:8" ht="16.5" x14ac:dyDescent="0.25">
      <c r="A32" s="19" t="s">
        <v>44</v>
      </c>
      <c r="B32" s="36" t="s">
        <v>45</v>
      </c>
      <c r="C32" s="37" t="s">
        <v>43</v>
      </c>
      <c r="D32" s="37" t="s">
        <v>43</v>
      </c>
      <c r="E32" s="80"/>
      <c r="F32" s="92"/>
      <c r="G32" s="92"/>
      <c r="H32" s="90"/>
    </row>
    <row r="33" spans="1:8" x14ac:dyDescent="0.25">
      <c r="A33" s="20" t="s">
        <v>46</v>
      </c>
      <c r="B33" s="38" t="s">
        <v>47</v>
      </c>
      <c r="C33" s="39"/>
      <c r="D33" s="37"/>
      <c r="E33" s="114">
        <f>E34+E37+E48+E51+E58+E62</f>
        <v>16339571.98</v>
      </c>
      <c r="F33" s="91">
        <f>F34+F37+F48+F51+F54+F58+F62</f>
        <v>15160832.359999999</v>
      </c>
      <c r="G33" s="91">
        <f>G34+G37+G48+G51+G54+G58+G62</f>
        <v>15153236.359999999</v>
      </c>
      <c r="H33" s="90"/>
    </row>
    <row r="34" spans="1:8" x14ac:dyDescent="0.25">
      <c r="A34" s="21" t="s">
        <v>48</v>
      </c>
      <c r="B34" s="147" t="s">
        <v>49</v>
      </c>
      <c r="C34" s="146" t="s">
        <v>50</v>
      </c>
      <c r="D34" s="146" t="s">
        <v>314</v>
      </c>
      <c r="E34" s="149">
        <f>E36</f>
        <v>73659.360000000001</v>
      </c>
      <c r="F34" s="149">
        <f>F36</f>
        <v>73659.360000000001</v>
      </c>
      <c r="G34" s="149">
        <f>G36</f>
        <v>73659.360000000001</v>
      </c>
      <c r="H34" s="145">
        <f>H36</f>
        <v>0</v>
      </c>
    </row>
    <row r="35" spans="1:8" x14ac:dyDescent="0.25">
      <c r="A35" s="22" t="s">
        <v>51</v>
      </c>
      <c r="B35" s="148"/>
      <c r="C35" s="146"/>
      <c r="D35" s="146"/>
      <c r="E35" s="149"/>
      <c r="F35" s="149"/>
      <c r="G35" s="149"/>
      <c r="H35" s="145"/>
    </row>
    <row r="36" spans="1:8" x14ac:dyDescent="0.25">
      <c r="A36" s="23" t="s">
        <v>48</v>
      </c>
      <c r="B36" s="40" t="s">
        <v>52</v>
      </c>
      <c r="C36" s="37"/>
      <c r="D36" s="37"/>
      <c r="E36" s="91">
        <v>73659.360000000001</v>
      </c>
      <c r="F36" s="92">
        <v>73659.360000000001</v>
      </c>
      <c r="G36" s="92">
        <v>73659.360000000001</v>
      </c>
      <c r="H36" s="90"/>
    </row>
    <row r="37" spans="1:8" ht="18.75" customHeight="1" x14ac:dyDescent="0.25">
      <c r="A37" s="24" t="s">
        <v>53</v>
      </c>
      <c r="B37" s="40" t="s">
        <v>54</v>
      </c>
      <c r="C37" s="37" t="s">
        <v>55</v>
      </c>
      <c r="D37" s="37" t="s">
        <v>303</v>
      </c>
      <c r="E37" s="114">
        <f>E38+E47</f>
        <v>13650970</v>
      </c>
      <c r="F37" s="91">
        <f>F38</f>
        <v>12342870</v>
      </c>
      <c r="G37" s="91">
        <f>G38</f>
        <v>12342870</v>
      </c>
      <c r="H37" s="90">
        <f>H38</f>
        <v>0</v>
      </c>
    </row>
    <row r="38" spans="1:8" ht="12.75" customHeight="1" x14ac:dyDescent="0.25">
      <c r="A38" s="24" t="s">
        <v>48</v>
      </c>
      <c r="B38" s="168" t="s">
        <v>324</v>
      </c>
      <c r="C38" s="184" t="s">
        <v>323</v>
      </c>
      <c r="D38" s="146" t="s">
        <v>303</v>
      </c>
      <c r="E38" s="149">
        <v>13491800</v>
      </c>
      <c r="F38" s="149">
        <v>12342870</v>
      </c>
      <c r="G38" s="149">
        <v>12342870</v>
      </c>
      <c r="H38" s="145">
        <f>H42+H43</f>
        <v>0</v>
      </c>
    </row>
    <row r="39" spans="1:8" ht="10.5" customHeight="1" x14ac:dyDescent="0.25">
      <c r="A39" s="25" t="s">
        <v>56</v>
      </c>
      <c r="B39" s="185"/>
      <c r="C39" s="184"/>
      <c r="D39" s="146"/>
      <c r="E39" s="149"/>
      <c r="F39" s="149"/>
      <c r="G39" s="149"/>
      <c r="H39" s="145"/>
    </row>
    <row r="40" spans="1:8" ht="10.5" customHeight="1" x14ac:dyDescent="0.25">
      <c r="A40" s="25" t="s">
        <v>57</v>
      </c>
      <c r="B40" s="185"/>
      <c r="C40" s="184"/>
      <c r="D40" s="146"/>
      <c r="E40" s="149"/>
      <c r="F40" s="149"/>
      <c r="G40" s="149"/>
      <c r="H40" s="145"/>
    </row>
    <row r="41" spans="1:8" ht="11.25" customHeight="1" x14ac:dyDescent="0.25">
      <c r="A41" s="23" t="s">
        <v>58</v>
      </c>
      <c r="B41" s="169"/>
      <c r="C41" s="184"/>
      <c r="D41" s="146"/>
      <c r="E41" s="149"/>
      <c r="F41" s="149"/>
      <c r="G41" s="149"/>
      <c r="H41" s="145"/>
    </row>
    <row r="42" spans="1:8" x14ac:dyDescent="0.25">
      <c r="A42" s="24" t="s">
        <v>59</v>
      </c>
      <c r="B42" s="36"/>
      <c r="C42" s="37"/>
      <c r="D42" s="37"/>
      <c r="E42" s="91">
        <v>0</v>
      </c>
      <c r="F42" s="92">
        <v>0</v>
      </c>
      <c r="G42" s="92">
        <v>0</v>
      </c>
      <c r="H42" s="90"/>
    </row>
    <row r="43" spans="1:8" x14ac:dyDescent="0.25">
      <c r="A43" s="24" t="s">
        <v>60</v>
      </c>
      <c r="B43" s="36"/>
      <c r="C43" s="37"/>
      <c r="D43" s="37"/>
      <c r="E43" s="91"/>
      <c r="F43" s="92"/>
      <c r="G43" s="92"/>
      <c r="H43" s="90"/>
    </row>
    <row r="44" spans="1:8" ht="12.75" customHeight="1" x14ac:dyDescent="0.25">
      <c r="A44" s="26" t="s">
        <v>61</v>
      </c>
      <c r="B44" s="147" t="s">
        <v>62</v>
      </c>
      <c r="C44" s="146" t="s">
        <v>55</v>
      </c>
      <c r="D44" s="146"/>
      <c r="E44" s="149"/>
      <c r="F44" s="144"/>
      <c r="G44" s="144"/>
      <c r="H44" s="145"/>
    </row>
    <row r="45" spans="1:8" ht="9.75" customHeight="1" x14ac:dyDescent="0.25">
      <c r="A45" s="25" t="s">
        <v>63</v>
      </c>
      <c r="B45" s="150"/>
      <c r="C45" s="146"/>
      <c r="D45" s="146"/>
      <c r="E45" s="149"/>
      <c r="F45" s="144"/>
      <c r="G45" s="144"/>
      <c r="H45" s="145"/>
    </row>
    <row r="46" spans="1:8" ht="10.5" customHeight="1" x14ac:dyDescent="0.25">
      <c r="A46" s="23" t="s">
        <v>64</v>
      </c>
      <c r="B46" s="148"/>
      <c r="C46" s="146"/>
      <c r="D46" s="146"/>
      <c r="E46" s="149"/>
      <c r="F46" s="144"/>
      <c r="G46" s="144"/>
      <c r="H46" s="145"/>
    </row>
    <row r="47" spans="1:8" x14ac:dyDescent="0.25">
      <c r="A47" s="27" t="s">
        <v>65</v>
      </c>
      <c r="B47" s="139" t="s">
        <v>325</v>
      </c>
      <c r="C47" s="37" t="s">
        <v>55</v>
      </c>
      <c r="D47" s="37" t="s">
        <v>303</v>
      </c>
      <c r="E47" s="91">
        <v>159170</v>
      </c>
      <c r="F47" s="92"/>
      <c r="G47" s="92"/>
      <c r="H47" s="90"/>
    </row>
    <row r="48" spans="1:8" x14ac:dyDescent="0.25">
      <c r="A48" s="27" t="s">
        <v>66</v>
      </c>
      <c r="B48" s="36" t="s">
        <v>67</v>
      </c>
      <c r="C48" s="37" t="s">
        <v>68</v>
      </c>
      <c r="D48" s="37" t="s">
        <v>315</v>
      </c>
      <c r="E48" s="114">
        <f>E49</f>
        <v>1864.42</v>
      </c>
      <c r="F48" s="92"/>
      <c r="G48" s="92"/>
      <c r="H48" s="90"/>
    </row>
    <row r="49" spans="1:8" x14ac:dyDescent="0.25">
      <c r="A49" s="24" t="s">
        <v>48</v>
      </c>
      <c r="B49" s="147" t="s">
        <v>69</v>
      </c>
      <c r="C49" s="146" t="s">
        <v>68</v>
      </c>
      <c r="D49" s="146" t="s">
        <v>315</v>
      </c>
      <c r="E49" s="149">
        <v>1864.42</v>
      </c>
      <c r="F49" s="144"/>
      <c r="G49" s="144"/>
      <c r="H49" s="145"/>
    </row>
    <row r="50" spans="1:8" x14ac:dyDescent="0.25">
      <c r="A50" s="23"/>
      <c r="B50" s="148"/>
      <c r="C50" s="146"/>
      <c r="D50" s="146"/>
      <c r="E50" s="149"/>
      <c r="F50" s="144"/>
      <c r="G50" s="144"/>
      <c r="H50" s="145"/>
    </row>
    <row r="51" spans="1:8" x14ac:dyDescent="0.25">
      <c r="A51" s="27" t="s">
        <v>70</v>
      </c>
      <c r="B51" s="36" t="s">
        <v>71</v>
      </c>
      <c r="C51" s="37" t="s">
        <v>72</v>
      </c>
      <c r="D51" s="37" t="s">
        <v>304</v>
      </c>
      <c r="E51" s="114">
        <f>E54+E55</f>
        <v>2605054.2000000002</v>
      </c>
      <c r="F51" s="92">
        <v>1414260</v>
      </c>
      <c r="G51" s="92">
        <v>1414260</v>
      </c>
      <c r="H51" s="90"/>
    </row>
    <row r="52" spans="1:8" x14ac:dyDescent="0.25">
      <c r="A52" s="24" t="s">
        <v>48</v>
      </c>
      <c r="B52" s="147"/>
      <c r="C52" s="146"/>
      <c r="D52" s="146"/>
      <c r="E52" s="149"/>
      <c r="F52" s="144"/>
      <c r="G52" s="144"/>
      <c r="H52" s="145"/>
    </row>
    <row r="53" spans="1:8" ht="9" customHeight="1" x14ac:dyDescent="0.25">
      <c r="A53" s="23"/>
      <c r="B53" s="148"/>
      <c r="C53" s="146"/>
      <c r="D53" s="146"/>
      <c r="E53" s="149"/>
      <c r="F53" s="144"/>
      <c r="G53" s="144"/>
      <c r="H53" s="145"/>
    </row>
    <row r="54" spans="1:8" x14ac:dyDescent="0.25">
      <c r="A54" s="27" t="s">
        <v>73</v>
      </c>
      <c r="B54" s="139" t="s">
        <v>326</v>
      </c>
      <c r="C54" s="37" t="s">
        <v>72</v>
      </c>
      <c r="D54" s="37" t="s">
        <v>304</v>
      </c>
      <c r="E54" s="91">
        <v>1424760</v>
      </c>
      <c r="F54" s="91">
        <f>F55</f>
        <v>1330043</v>
      </c>
      <c r="G54" s="91">
        <f>G55</f>
        <v>1322447</v>
      </c>
      <c r="H54" s="90"/>
    </row>
    <row r="55" spans="1:8" x14ac:dyDescent="0.25">
      <c r="A55" s="24" t="s">
        <v>48</v>
      </c>
      <c r="B55" s="168" t="s">
        <v>327</v>
      </c>
      <c r="C55" s="146" t="s">
        <v>72</v>
      </c>
      <c r="D55" s="146" t="s">
        <v>304</v>
      </c>
      <c r="E55" s="149">
        <v>1180294.2</v>
      </c>
      <c r="F55" s="149">
        <f>484472+845571</f>
        <v>1330043</v>
      </c>
      <c r="G55" s="149">
        <f>487472+834975</f>
        <v>1322447</v>
      </c>
      <c r="H55" s="145"/>
    </row>
    <row r="56" spans="1:8" x14ac:dyDescent="0.25">
      <c r="A56" s="23" t="s">
        <v>75</v>
      </c>
      <c r="B56" s="169"/>
      <c r="C56" s="146"/>
      <c r="D56" s="146"/>
      <c r="E56" s="149"/>
      <c r="F56" s="149"/>
      <c r="G56" s="149"/>
      <c r="H56" s="145"/>
    </row>
    <row r="57" spans="1:8" x14ac:dyDescent="0.25">
      <c r="A57" s="23" t="s">
        <v>292</v>
      </c>
      <c r="B57" s="120" t="s">
        <v>291</v>
      </c>
      <c r="C57" s="37" t="s">
        <v>74</v>
      </c>
      <c r="D57" s="37"/>
      <c r="E57" s="91"/>
      <c r="F57" s="91">
        <v>0</v>
      </c>
      <c r="G57" s="91"/>
      <c r="H57" s="90"/>
    </row>
    <row r="58" spans="1:8" x14ac:dyDescent="0.25">
      <c r="A58" s="27" t="s">
        <v>76</v>
      </c>
      <c r="B58" s="36" t="s">
        <v>77</v>
      </c>
      <c r="C58" s="37"/>
      <c r="D58" s="37"/>
      <c r="E58" s="91">
        <f>E59</f>
        <v>8024</v>
      </c>
      <c r="F58" s="91">
        <v>0</v>
      </c>
      <c r="G58" s="91">
        <v>0</v>
      </c>
      <c r="H58" s="90">
        <f>H59+H61</f>
        <v>0</v>
      </c>
    </row>
    <row r="59" spans="1:8" x14ac:dyDescent="0.25">
      <c r="A59" s="24" t="s">
        <v>48</v>
      </c>
      <c r="B59" s="147"/>
      <c r="C59" s="146" t="s">
        <v>78</v>
      </c>
      <c r="D59" s="146"/>
      <c r="E59" s="149">
        <v>8024</v>
      </c>
      <c r="F59" s="144"/>
      <c r="G59" s="144"/>
      <c r="H59" s="145"/>
    </row>
    <row r="60" spans="1:8" x14ac:dyDescent="0.25">
      <c r="A60" s="23"/>
      <c r="B60" s="148"/>
      <c r="C60" s="146"/>
      <c r="D60" s="146"/>
      <c r="E60" s="149"/>
      <c r="F60" s="144"/>
      <c r="G60" s="144"/>
      <c r="H60" s="145"/>
    </row>
    <row r="61" spans="1:8" x14ac:dyDescent="0.25">
      <c r="A61" s="28"/>
      <c r="B61" s="36"/>
      <c r="C61" s="37"/>
      <c r="D61" s="37"/>
      <c r="E61" s="91"/>
      <c r="F61" s="92"/>
      <c r="G61" s="92"/>
      <c r="H61" s="90"/>
    </row>
    <row r="62" spans="1:8" ht="16.5" x14ac:dyDescent="0.25">
      <c r="A62" s="27" t="s">
        <v>79</v>
      </c>
      <c r="B62" s="36" t="s">
        <v>80</v>
      </c>
      <c r="C62" s="37" t="s">
        <v>43</v>
      </c>
      <c r="D62" s="37"/>
      <c r="E62" s="91">
        <f>E63</f>
        <v>0</v>
      </c>
      <c r="F62" s="91">
        <f>F63</f>
        <v>0</v>
      </c>
      <c r="G62" s="91">
        <f>G63</f>
        <v>0</v>
      </c>
      <c r="H62" s="90" t="str">
        <f>H63</f>
        <v>х</v>
      </c>
    </row>
    <row r="63" spans="1:8" ht="26.25" x14ac:dyDescent="0.25">
      <c r="A63" s="99" t="s">
        <v>289</v>
      </c>
      <c r="B63" s="78" t="s">
        <v>82</v>
      </c>
      <c r="C63" s="72" t="s">
        <v>83</v>
      </c>
      <c r="D63" s="37"/>
      <c r="E63" s="90">
        <v>0</v>
      </c>
      <c r="F63" s="90">
        <v>0</v>
      </c>
      <c r="G63" s="90">
        <v>0</v>
      </c>
      <c r="H63" s="111" t="s">
        <v>43</v>
      </c>
    </row>
    <row r="64" spans="1:8" x14ac:dyDescent="0.25">
      <c r="A64" s="20" t="s">
        <v>84</v>
      </c>
      <c r="B64" s="38" t="s">
        <v>85</v>
      </c>
      <c r="C64" s="39" t="s">
        <v>43</v>
      </c>
      <c r="D64" s="37"/>
      <c r="E64" s="114">
        <f>E65+E80+E95+E101+E107+E110</f>
        <v>16635304.840000002</v>
      </c>
      <c r="F64" s="91">
        <f>F65+F80+F95+F101+F107+F110+F10</f>
        <v>15160832.359999999</v>
      </c>
      <c r="G64" s="91">
        <f>G65+G80+G95+G101+G107+G110+G10</f>
        <v>15154236.359999999</v>
      </c>
      <c r="H64" s="90"/>
    </row>
    <row r="65" spans="1:8" x14ac:dyDescent="0.25">
      <c r="A65" s="21" t="s">
        <v>48</v>
      </c>
      <c r="B65" s="147" t="s">
        <v>86</v>
      </c>
      <c r="C65" s="146" t="s">
        <v>43</v>
      </c>
      <c r="D65" s="146"/>
      <c r="E65" s="162">
        <f>E67+E69+E75+E68+E70+E71</f>
        <v>11476630.060000001</v>
      </c>
      <c r="F65" s="149">
        <f>F67+F69+F73+F75+F68+F70</f>
        <v>11566417</v>
      </c>
      <c r="G65" s="149">
        <f>G67+G69+G73+G75+G68+G70</f>
        <v>11556821</v>
      </c>
      <c r="H65" s="145" t="s">
        <v>43</v>
      </c>
    </row>
    <row r="66" spans="1:8" x14ac:dyDescent="0.25">
      <c r="A66" s="22" t="s">
        <v>87</v>
      </c>
      <c r="B66" s="148"/>
      <c r="C66" s="146"/>
      <c r="D66" s="146"/>
      <c r="E66" s="162"/>
      <c r="F66" s="149"/>
      <c r="G66" s="149"/>
      <c r="H66" s="145"/>
    </row>
    <row r="67" spans="1:8" x14ac:dyDescent="0.25">
      <c r="A67" s="25" t="s">
        <v>48</v>
      </c>
      <c r="B67" s="147" t="s">
        <v>88</v>
      </c>
      <c r="C67" s="146" t="s">
        <v>89</v>
      </c>
      <c r="D67" s="37" t="s">
        <v>306</v>
      </c>
      <c r="E67" s="110">
        <v>21500</v>
      </c>
      <c r="F67" s="110">
        <v>0</v>
      </c>
      <c r="G67" s="110">
        <v>0</v>
      </c>
      <c r="H67" s="145" t="s">
        <v>43</v>
      </c>
    </row>
    <row r="68" spans="1:8" x14ac:dyDescent="0.25">
      <c r="A68" s="23" t="s">
        <v>90</v>
      </c>
      <c r="B68" s="148"/>
      <c r="C68" s="146"/>
      <c r="D68" s="37" t="s">
        <v>305</v>
      </c>
      <c r="E68" s="110">
        <v>8691820.4000000004</v>
      </c>
      <c r="F68" s="110">
        <f>8131232.25+649440.09</f>
        <v>8780672.3399999999</v>
      </c>
      <c r="G68" s="110">
        <f>8131232.25+642069.89</f>
        <v>8773302.1400000006</v>
      </c>
      <c r="H68" s="145"/>
    </row>
    <row r="69" spans="1:8" x14ac:dyDescent="0.25">
      <c r="A69" s="175" t="s">
        <v>91</v>
      </c>
      <c r="B69" s="178" t="s">
        <v>92</v>
      </c>
      <c r="C69" s="181" t="s">
        <v>93</v>
      </c>
      <c r="D69" s="37" t="s">
        <v>306</v>
      </c>
      <c r="E69" s="91">
        <v>0</v>
      </c>
      <c r="F69" s="92"/>
      <c r="G69" s="92"/>
      <c r="H69" s="90" t="s">
        <v>43</v>
      </c>
    </row>
    <row r="70" spans="1:8" x14ac:dyDescent="0.25">
      <c r="A70" s="176"/>
      <c r="B70" s="179"/>
      <c r="C70" s="182"/>
      <c r="D70" s="37" t="s">
        <v>312</v>
      </c>
      <c r="E70" s="91">
        <v>120997</v>
      </c>
      <c r="F70" s="92">
        <v>140000</v>
      </c>
      <c r="G70" s="92">
        <v>140000</v>
      </c>
      <c r="H70" s="90"/>
    </row>
    <row r="71" spans="1:8" x14ac:dyDescent="0.25">
      <c r="A71" s="176"/>
      <c r="B71" s="179"/>
      <c r="C71" s="182"/>
      <c r="D71" s="37" t="s">
        <v>313</v>
      </c>
      <c r="E71" s="91">
        <v>0</v>
      </c>
      <c r="F71" s="92"/>
      <c r="G71" s="92"/>
      <c r="H71" s="90"/>
    </row>
    <row r="72" spans="1:8" hidden="1" x14ac:dyDescent="0.25">
      <c r="A72" s="177"/>
      <c r="B72" s="180"/>
      <c r="C72" s="183"/>
      <c r="D72" s="37"/>
      <c r="E72" s="91"/>
      <c r="F72" s="92"/>
      <c r="G72" s="92"/>
      <c r="H72" s="90"/>
    </row>
    <row r="73" spans="1:8" x14ac:dyDescent="0.25">
      <c r="A73" s="24" t="s">
        <v>94</v>
      </c>
      <c r="B73" s="147" t="s">
        <v>95</v>
      </c>
      <c r="C73" s="146" t="s">
        <v>96</v>
      </c>
      <c r="D73" s="37"/>
      <c r="E73" s="110"/>
      <c r="F73" s="110"/>
      <c r="G73" s="110"/>
      <c r="H73" s="145" t="s">
        <v>43</v>
      </c>
    </row>
    <row r="74" spans="1:8" x14ac:dyDescent="0.25">
      <c r="A74" s="23" t="s">
        <v>97</v>
      </c>
      <c r="B74" s="148"/>
      <c r="C74" s="146"/>
      <c r="D74" s="37"/>
      <c r="E74" s="110"/>
      <c r="F74" s="110"/>
      <c r="G74" s="110"/>
      <c r="H74" s="145"/>
    </row>
    <row r="75" spans="1:8" x14ac:dyDescent="0.25">
      <c r="A75" s="26" t="s">
        <v>98</v>
      </c>
      <c r="B75" s="147" t="s">
        <v>99</v>
      </c>
      <c r="C75" s="146" t="s">
        <v>100</v>
      </c>
      <c r="D75" s="146"/>
      <c r="E75" s="162">
        <f>E77+E79</f>
        <v>2642312.66</v>
      </c>
      <c r="F75" s="149">
        <f>F77+F79</f>
        <v>2645744.66</v>
      </c>
      <c r="G75" s="149">
        <f>G77+G79</f>
        <v>2643518.86</v>
      </c>
      <c r="H75" s="145" t="s">
        <v>43</v>
      </c>
    </row>
    <row r="76" spans="1:8" x14ac:dyDescent="0.25">
      <c r="A76" s="23" t="s">
        <v>101</v>
      </c>
      <c r="B76" s="148"/>
      <c r="C76" s="146"/>
      <c r="D76" s="146"/>
      <c r="E76" s="162"/>
      <c r="F76" s="149"/>
      <c r="G76" s="149"/>
      <c r="H76" s="145"/>
    </row>
    <row r="77" spans="1:8" x14ac:dyDescent="0.25">
      <c r="A77" s="29" t="s">
        <v>48</v>
      </c>
      <c r="B77" s="147" t="s">
        <v>102</v>
      </c>
      <c r="C77" s="146" t="s">
        <v>100</v>
      </c>
      <c r="D77" s="146"/>
      <c r="E77" s="149">
        <v>2642312.66</v>
      </c>
      <c r="F77" s="144">
        <f>2449613.75+196130.91</f>
        <v>2645744.66</v>
      </c>
      <c r="G77" s="144">
        <f>2449613.75+193905.11</f>
        <v>2643518.86</v>
      </c>
      <c r="H77" s="145" t="s">
        <v>43</v>
      </c>
    </row>
    <row r="78" spans="1:8" x14ac:dyDescent="0.25">
      <c r="A78" s="30" t="s">
        <v>103</v>
      </c>
      <c r="B78" s="148"/>
      <c r="C78" s="146"/>
      <c r="D78" s="146"/>
      <c r="E78" s="149"/>
      <c r="F78" s="144"/>
      <c r="G78" s="144"/>
      <c r="H78" s="145"/>
    </row>
    <row r="79" spans="1:8" x14ac:dyDescent="0.25">
      <c r="A79" s="31" t="s">
        <v>104</v>
      </c>
      <c r="B79" s="36" t="s">
        <v>105</v>
      </c>
      <c r="C79" s="37" t="s">
        <v>100</v>
      </c>
      <c r="D79" s="37"/>
      <c r="E79" s="91"/>
      <c r="F79" s="92"/>
      <c r="G79" s="92"/>
      <c r="H79" s="90" t="s">
        <v>43</v>
      </c>
    </row>
    <row r="80" spans="1:8" x14ac:dyDescent="0.25">
      <c r="A80" s="27" t="s">
        <v>106</v>
      </c>
      <c r="B80" s="36" t="s">
        <v>107</v>
      </c>
      <c r="C80" s="37" t="s">
        <v>108</v>
      </c>
      <c r="D80" s="37"/>
      <c r="E80" s="114">
        <f>E81+E84</f>
        <v>89003</v>
      </c>
      <c r="F80" s="91">
        <f>F81</f>
        <v>20000</v>
      </c>
      <c r="G80" s="91">
        <f>G81</f>
        <v>20000</v>
      </c>
      <c r="H80" s="90" t="s">
        <v>43</v>
      </c>
    </row>
    <row r="81" spans="1:8" x14ac:dyDescent="0.25">
      <c r="A81" s="24" t="s">
        <v>48</v>
      </c>
      <c r="B81" s="147" t="s">
        <v>109</v>
      </c>
      <c r="C81" s="146" t="s">
        <v>118</v>
      </c>
      <c r="D81" s="146"/>
      <c r="E81" s="149">
        <v>70000</v>
      </c>
      <c r="F81" s="149">
        <v>20000</v>
      </c>
      <c r="G81" s="149">
        <v>20000</v>
      </c>
      <c r="H81" s="145" t="s">
        <v>43</v>
      </c>
    </row>
    <row r="82" spans="1:8" x14ac:dyDescent="0.25">
      <c r="A82" s="25" t="s">
        <v>110</v>
      </c>
      <c r="B82" s="150"/>
      <c r="C82" s="146"/>
      <c r="D82" s="146"/>
      <c r="E82" s="149"/>
      <c r="F82" s="149"/>
      <c r="G82" s="149"/>
      <c r="H82" s="145"/>
    </row>
    <row r="83" spans="1:8" x14ac:dyDescent="0.25">
      <c r="A83" s="23" t="s">
        <v>111</v>
      </c>
      <c r="B83" s="148"/>
      <c r="C83" s="146"/>
      <c r="D83" s="146"/>
      <c r="E83" s="149"/>
      <c r="F83" s="149"/>
      <c r="G83" s="149"/>
      <c r="H83" s="145"/>
    </row>
    <row r="84" spans="1:8" x14ac:dyDescent="0.25">
      <c r="A84" s="29" t="s">
        <v>81</v>
      </c>
      <c r="B84" s="147" t="s">
        <v>112</v>
      </c>
      <c r="C84" s="146" t="s">
        <v>113</v>
      </c>
      <c r="D84" s="146" t="s">
        <v>319</v>
      </c>
      <c r="E84" s="149">
        <v>19003</v>
      </c>
      <c r="F84" s="144"/>
      <c r="G84" s="144"/>
      <c r="H84" s="145" t="s">
        <v>43</v>
      </c>
    </row>
    <row r="85" spans="1:8" x14ac:dyDescent="0.25">
      <c r="A85" s="32" t="s">
        <v>114</v>
      </c>
      <c r="B85" s="150"/>
      <c r="C85" s="146"/>
      <c r="D85" s="146"/>
      <c r="E85" s="149"/>
      <c r="F85" s="144"/>
      <c r="G85" s="144"/>
      <c r="H85" s="145"/>
    </row>
    <row r="86" spans="1:8" x14ac:dyDescent="0.25">
      <c r="A86" s="30" t="s">
        <v>115</v>
      </c>
      <c r="B86" s="148"/>
      <c r="C86" s="146"/>
      <c r="D86" s="146"/>
      <c r="E86" s="149"/>
      <c r="F86" s="144"/>
      <c r="G86" s="144"/>
      <c r="H86" s="145"/>
    </row>
    <row r="87" spans="1:8" x14ac:dyDescent="0.25">
      <c r="A87" s="31"/>
      <c r="B87" s="36"/>
      <c r="C87" s="37"/>
      <c r="D87" s="37"/>
      <c r="E87" s="91"/>
      <c r="F87" s="92"/>
      <c r="G87" s="92"/>
      <c r="H87" s="90"/>
    </row>
    <row r="88" spans="1:8" hidden="1" x14ac:dyDescent="0.25">
      <c r="A88" s="24" t="s">
        <v>116</v>
      </c>
      <c r="B88" s="147" t="s">
        <v>117</v>
      </c>
      <c r="C88" s="146" t="s">
        <v>118</v>
      </c>
      <c r="D88" s="146"/>
      <c r="E88" s="149"/>
      <c r="F88" s="144"/>
      <c r="G88" s="144"/>
      <c r="H88" s="145" t="s">
        <v>43</v>
      </c>
    </row>
    <row r="89" spans="1:8" hidden="1" x14ac:dyDescent="0.25">
      <c r="A89" s="23" t="s">
        <v>119</v>
      </c>
      <c r="B89" s="148"/>
      <c r="C89" s="146"/>
      <c r="D89" s="146"/>
      <c r="E89" s="149"/>
      <c r="F89" s="144"/>
      <c r="G89" s="144"/>
      <c r="H89" s="145"/>
    </row>
    <row r="90" spans="1:8" hidden="1" x14ac:dyDescent="0.25">
      <c r="A90" s="26" t="s">
        <v>120</v>
      </c>
      <c r="B90" s="147" t="s">
        <v>121</v>
      </c>
      <c r="C90" s="146" t="s">
        <v>122</v>
      </c>
      <c r="D90" s="146"/>
      <c r="E90" s="149"/>
      <c r="F90" s="144"/>
      <c r="G90" s="144"/>
      <c r="H90" s="145" t="s">
        <v>43</v>
      </c>
    </row>
    <row r="91" spans="1:8" hidden="1" x14ac:dyDescent="0.25">
      <c r="A91" s="25" t="s">
        <v>123</v>
      </c>
      <c r="B91" s="150"/>
      <c r="C91" s="146"/>
      <c r="D91" s="146"/>
      <c r="E91" s="149"/>
      <c r="F91" s="144"/>
      <c r="G91" s="144"/>
      <c r="H91" s="145"/>
    </row>
    <row r="92" spans="1:8" hidden="1" x14ac:dyDescent="0.25">
      <c r="A92" s="23" t="s">
        <v>124</v>
      </c>
      <c r="B92" s="148"/>
      <c r="C92" s="146"/>
      <c r="D92" s="146"/>
      <c r="E92" s="149"/>
      <c r="F92" s="144"/>
      <c r="G92" s="144"/>
      <c r="H92" s="145"/>
    </row>
    <row r="93" spans="1:8" hidden="1" x14ac:dyDescent="0.25">
      <c r="A93" s="24" t="s">
        <v>125</v>
      </c>
      <c r="B93" s="147" t="s">
        <v>126</v>
      </c>
      <c r="C93" s="146" t="s">
        <v>127</v>
      </c>
      <c r="D93" s="146"/>
      <c r="E93" s="149"/>
      <c r="F93" s="144"/>
      <c r="G93" s="144"/>
      <c r="H93" s="145" t="s">
        <v>43</v>
      </c>
    </row>
    <row r="94" spans="1:8" hidden="1" x14ac:dyDescent="0.25">
      <c r="A94" s="23" t="s">
        <v>128</v>
      </c>
      <c r="B94" s="148"/>
      <c r="C94" s="146"/>
      <c r="D94" s="146"/>
      <c r="E94" s="149"/>
      <c r="F94" s="144"/>
      <c r="G94" s="144"/>
      <c r="H94" s="145"/>
    </row>
    <row r="95" spans="1:8" x14ac:dyDescent="0.25">
      <c r="A95" s="22" t="s">
        <v>129</v>
      </c>
      <c r="B95" s="36" t="s">
        <v>130</v>
      </c>
      <c r="C95" s="37" t="s">
        <v>131</v>
      </c>
      <c r="D95" s="37"/>
      <c r="E95" s="114">
        <f>E96+E98+E100</f>
        <v>323643.88</v>
      </c>
      <c r="F95" s="91">
        <f>F96+F98+F100</f>
        <v>166400</v>
      </c>
      <c r="G95" s="91">
        <f>G96+G98+G100</f>
        <v>166400</v>
      </c>
      <c r="H95" s="90" t="s">
        <v>43</v>
      </c>
    </row>
    <row r="96" spans="1:8" x14ac:dyDescent="0.25">
      <c r="A96" s="24" t="s">
        <v>81</v>
      </c>
      <c r="B96" s="147" t="s">
        <v>132</v>
      </c>
      <c r="C96" s="146" t="s">
        <v>133</v>
      </c>
      <c r="D96" s="146"/>
      <c r="E96" s="149">
        <v>315367</v>
      </c>
      <c r="F96" s="144">
        <v>164400</v>
      </c>
      <c r="G96" s="144">
        <v>164400</v>
      </c>
      <c r="H96" s="145" t="s">
        <v>43</v>
      </c>
    </row>
    <row r="97" spans="1:8" x14ac:dyDescent="0.25">
      <c r="A97" s="23" t="s">
        <v>134</v>
      </c>
      <c r="B97" s="148"/>
      <c r="C97" s="146"/>
      <c r="D97" s="146"/>
      <c r="E97" s="149"/>
      <c r="F97" s="144"/>
      <c r="G97" s="144"/>
      <c r="H97" s="145"/>
    </row>
    <row r="98" spans="1:8" x14ac:dyDescent="0.25">
      <c r="A98" s="24" t="s">
        <v>135</v>
      </c>
      <c r="B98" s="147" t="s">
        <v>136</v>
      </c>
      <c r="C98" s="146" t="s">
        <v>137</v>
      </c>
      <c r="D98" s="146" t="s">
        <v>318</v>
      </c>
      <c r="E98" s="149">
        <v>4693.79</v>
      </c>
      <c r="F98" s="144"/>
      <c r="G98" s="144"/>
      <c r="H98" s="145" t="s">
        <v>43</v>
      </c>
    </row>
    <row r="99" spans="1:8" x14ac:dyDescent="0.25">
      <c r="A99" s="23" t="s">
        <v>138</v>
      </c>
      <c r="B99" s="148"/>
      <c r="C99" s="146"/>
      <c r="D99" s="146"/>
      <c r="E99" s="149"/>
      <c r="F99" s="144"/>
      <c r="G99" s="144"/>
      <c r="H99" s="145"/>
    </row>
    <row r="100" spans="1:8" x14ac:dyDescent="0.25">
      <c r="A100" s="28" t="s">
        <v>139</v>
      </c>
      <c r="B100" s="36" t="s">
        <v>140</v>
      </c>
      <c r="C100" s="37" t="s">
        <v>141</v>
      </c>
      <c r="D100" s="37" t="s">
        <v>317</v>
      </c>
      <c r="E100" s="91">
        <v>3583.09</v>
      </c>
      <c r="F100" s="92">
        <v>2000</v>
      </c>
      <c r="G100" s="92">
        <v>2000</v>
      </c>
      <c r="H100" s="90" t="s">
        <v>43</v>
      </c>
    </row>
    <row r="101" spans="1:8" x14ac:dyDescent="0.25">
      <c r="A101" s="27" t="s">
        <v>142</v>
      </c>
      <c r="B101" s="36" t="s">
        <v>143</v>
      </c>
      <c r="C101" s="37" t="s">
        <v>43</v>
      </c>
      <c r="D101" s="37"/>
      <c r="E101" s="91">
        <f>E102+E104</f>
        <v>0</v>
      </c>
      <c r="F101" s="91">
        <f>F102+F104</f>
        <v>0</v>
      </c>
      <c r="G101" s="91">
        <f>G102+G104</f>
        <v>0</v>
      </c>
      <c r="H101" s="90" t="s">
        <v>43</v>
      </c>
    </row>
    <row r="102" spans="1:8" hidden="1" x14ac:dyDescent="0.25">
      <c r="A102" s="24" t="s">
        <v>81</v>
      </c>
      <c r="B102" s="147" t="s">
        <v>144</v>
      </c>
      <c r="C102" s="146" t="s">
        <v>145</v>
      </c>
      <c r="D102" s="146"/>
      <c r="E102" s="149"/>
      <c r="F102" s="144"/>
      <c r="G102" s="144"/>
      <c r="H102" s="145" t="s">
        <v>43</v>
      </c>
    </row>
    <row r="103" spans="1:8" hidden="1" x14ac:dyDescent="0.25">
      <c r="A103" s="23" t="s">
        <v>146</v>
      </c>
      <c r="B103" s="148"/>
      <c r="C103" s="146"/>
      <c r="D103" s="146"/>
      <c r="E103" s="149"/>
      <c r="F103" s="144"/>
      <c r="G103" s="144"/>
      <c r="H103" s="145"/>
    </row>
    <row r="104" spans="1:8" hidden="1" x14ac:dyDescent="0.25">
      <c r="A104" s="28" t="s">
        <v>147</v>
      </c>
      <c r="B104" s="36" t="s">
        <v>148</v>
      </c>
      <c r="C104" s="37" t="s">
        <v>149</v>
      </c>
      <c r="D104" s="37"/>
      <c r="E104" s="91"/>
      <c r="F104" s="92"/>
      <c r="G104" s="92"/>
      <c r="H104" s="90" t="s">
        <v>43</v>
      </c>
    </row>
    <row r="105" spans="1:8" hidden="1" x14ac:dyDescent="0.25">
      <c r="A105" s="24" t="s">
        <v>150</v>
      </c>
      <c r="B105" s="147" t="s">
        <v>151</v>
      </c>
      <c r="C105" s="146" t="s">
        <v>152</v>
      </c>
      <c r="D105" s="146"/>
      <c r="E105" s="149"/>
      <c r="F105" s="144"/>
      <c r="G105" s="144"/>
      <c r="H105" s="145" t="s">
        <v>43</v>
      </c>
    </row>
    <row r="106" spans="1:8" hidden="1" x14ac:dyDescent="0.25">
      <c r="A106" s="23" t="s">
        <v>153</v>
      </c>
      <c r="B106" s="148"/>
      <c r="C106" s="146"/>
      <c r="D106" s="146"/>
      <c r="E106" s="149"/>
      <c r="F106" s="144"/>
      <c r="G106" s="144"/>
      <c r="H106" s="145"/>
    </row>
    <row r="107" spans="1:8" hidden="1" x14ac:dyDescent="0.25">
      <c r="A107" s="27" t="s">
        <v>154</v>
      </c>
      <c r="B107" s="36" t="s">
        <v>155</v>
      </c>
      <c r="C107" s="37" t="s">
        <v>43</v>
      </c>
      <c r="D107" s="37"/>
      <c r="E107" s="91">
        <f>E108</f>
        <v>0</v>
      </c>
      <c r="F107" s="91">
        <f>F108</f>
        <v>0</v>
      </c>
      <c r="G107" s="91">
        <f>G108</f>
        <v>0</v>
      </c>
      <c r="H107" s="90" t="s">
        <v>43</v>
      </c>
    </row>
    <row r="108" spans="1:8" hidden="1" x14ac:dyDescent="0.25">
      <c r="A108" s="24" t="s">
        <v>156</v>
      </c>
      <c r="B108" s="147" t="s">
        <v>157</v>
      </c>
      <c r="C108" s="146" t="s">
        <v>158</v>
      </c>
      <c r="D108" s="146"/>
      <c r="E108" s="149"/>
      <c r="F108" s="144"/>
      <c r="G108" s="144"/>
      <c r="H108" s="145" t="s">
        <v>43</v>
      </c>
    </row>
    <row r="109" spans="1:8" hidden="1" x14ac:dyDescent="0.25">
      <c r="A109" s="23" t="s">
        <v>159</v>
      </c>
      <c r="B109" s="148"/>
      <c r="C109" s="146"/>
      <c r="D109" s="146"/>
      <c r="E109" s="149"/>
      <c r="F109" s="144"/>
      <c r="G109" s="144"/>
      <c r="H109" s="145"/>
    </row>
    <row r="110" spans="1:8" ht="16.5" x14ac:dyDescent="0.25">
      <c r="A110" s="27" t="s">
        <v>160</v>
      </c>
      <c r="B110" s="36" t="s">
        <v>161</v>
      </c>
      <c r="C110" s="119" t="s">
        <v>43</v>
      </c>
      <c r="D110" s="119" t="s">
        <v>43</v>
      </c>
      <c r="E110" s="114">
        <f>E116</f>
        <v>4746027.9000000004</v>
      </c>
      <c r="F110" s="91">
        <f>F116</f>
        <v>3408015.3599999999</v>
      </c>
      <c r="G110" s="91">
        <f>G116</f>
        <v>3411015.36</v>
      </c>
      <c r="H110" s="90">
        <f>H111+H113+H115+H116</f>
        <v>0</v>
      </c>
    </row>
    <row r="111" spans="1:8" x14ac:dyDescent="0.25">
      <c r="A111" s="24" t="s">
        <v>48</v>
      </c>
      <c r="B111" s="147" t="s">
        <v>162</v>
      </c>
      <c r="C111" s="146" t="s">
        <v>163</v>
      </c>
      <c r="D111" s="146"/>
      <c r="E111" s="149"/>
      <c r="F111" s="144"/>
      <c r="G111" s="144"/>
      <c r="H111" s="145"/>
    </row>
    <row r="112" spans="1:8" x14ac:dyDescent="0.25">
      <c r="A112" s="23" t="s">
        <v>164</v>
      </c>
      <c r="B112" s="148"/>
      <c r="C112" s="146"/>
      <c r="D112" s="146"/>
      <c r="E112" s="149"/>
      <c r="F112" s="144"/>
      <c r="G112" s="144"/>
      <c r="H112" s="145"/>
    </row>
    <row r="113" spans="1:8" x14ac:dyDescent="0.25">
      <c r="A113" s="24" t="s">
        <v>165</v>
      </c>
      <c r="B113" s="147" t="s">
        <v>166</v>
      </c>
      <c r="C113" s="146" t="s">
        <v>167</v>
      </c>
      <c r="D113" s="146"/>
      <c r="E113" s="149"/>
      <c r="F113" s="144"/>
      <c r="G113" s="144"/>
      <c r="H113" s="145"/>
    </row>
    <row r="114" spans="1:8" x14ac:dyDescent="0.25">
      <c r="A114" s="23" t="s">
        <v>168</v>
      </c>
      <c r="B114" s="148"/>
      <c r="C114" s="146"/>
      <c r="D114" s="146"/>
      <c r="E114" s="149"/>
      <c r="F114" s="144"/>
      <c r="G114" s="144"/>
      <c r="H114" s="145"/>
    </row>
    <row r="115" spans="1:8" ht="26.25" x14ac:dyDescent="0.25">
      <c r="A115" s="99" t="s">
        <v>284</v>
      </c>
      <c r="B115" s="78" t="s">
        <v>169</v>
      </c>
      <c r="C115" s="37" t="s">
        <v>170</v>
      </c>
      <c r="D115" s="37"/>
      <c r="E115" s="110"/>
      <c r="F115" s="110"/>
      <c r="G115" s="110"/>
      <c r="H115" s="90"/>
    </row>
    <row r="116" spans="1:8" s="116" customFormat="1" x14ac:dyDescent="0.25">
      <c r="A116" s="112" t="s">
        <v>290</v>
      </c>
      <c r="B116" s="113" t="s">
        <v>171</v>
      </c>
      <c r="C116" s="119" t="s">
        <v>172</v>
      </c>
      <c r="D116" s="119" t="s">
        <v>43</v>
      </c>
      <c r="E116" s="114">
        <v>4746027.9000000004</v>
      </c>
      <c r="F116" s="114">
        <v>3408015.3599999999</v>
      </c>
      <c r="G116" s="114">
        <v>3411015.36</v>
      </c>
      <c r="H116" s="115"/>
    </row>
    <row r="117" spans="1:8" x14ac:dyDescent="0.25">
      <c r="A117" s="24" t="s">
        <v>173</v>
      </c>
      <c r="B117" s="147" t="s">
        <v>174</v>
      </c>
      <c r="C117" s="146" t="s">
        <v>175</v>
      </c>
      <c r="D117" s="146"/>
      <c r="E117" s="149">
        <f>E119+E122</f>
        <v>0</v>
      </c>
      <c r="F117" s="149">
        <f>F119+F122</f>
        <v>0</v>
      </c>
      <c r="G117" s="149">
        <f>G119+G122</f>
        <v>0</v>
      </c>
      <c r="H117" s="145">
        <f>H119+H122</f>
        <v>0</v>
      </c>
    </row>
    <row r="118" spans="1:8" x14ac:dyDescent="0.25">
      <c r="A118" s="23" t="s">
        <v>176</v>
      </c>
      <c r="B118" s="148"/>
      <c r="C118" s="146"/>
      <c r="D118" s="146"/>
      <c r="E118" s="149"/>
      <c r="F118" s="149"/>
      <c r="G118" s="149"/>
      <c r="H118" s="145"/>
    </row>
    <row r="119" spans="1:8" x14ac:dyDescent="0.25">
      <c r="A119" s="29" t="s">
        <v>48</v>
      </c>
      <c r="B119" s="147" t="s">
        <v>177</v>
      </c>
      <c r="C119" s="146" t="s">
        <v>178</v>
      </c>
      <c r="D119" s="146"/>
      <c r="E119" s="149"/>
      <c r="F119" s="144"/>
      <c r="G119" s="144"/>
      <c r="H119" s="145"/>
    </row>
    <row r="120" spans="1:8" x14ac:dyDescent="0.25">
      <c r="A120" s="32" t="s">
        <v>179</v>
      </c>
      <c r="B120" s="150"/>
      <c r="C120" s="146"/>
      <c r="D120" s="146"/>
      <c r="E120" s="149"/>
      <c r="F120" s="144"/>
      <c r="G120" s="144"/>
      <c r="H120" s="145"/>
    </row>
    <row r="121" spans="1:8" x14ac:dyDescent="0.25">
      <c r="A121" s="30" t="s">
        <v>180</v>
      </c>
      <c r="B121" s="148"/>
      <c r="C121" s="146"/>
      <c r="D121" s="146"/>
      <c r="E121" s="149"/>
      <c r="F121" s="144"/>
      <c r="G121" s="144"/>
      <c r="H121" s="145"/>
    </row>
    <row r="122" spans="1:8" x14ac:dyDescent="0.25">
      <c r="A122" s="29" t="s">
        <v>181</v>
      </c>
      <c r="B122" s="147" t="s">
        <v>182</v>
      </c>
      <c r="C122" s="146" t="s">
        <v>183</v>
      </c>
      <c r="D122" s="146"/>
      <c r="E122" s="149"/>
      <c r="F122" s="144"/>
      <c r="G122" s="144"/>
      <c r="H122" s="145"/>
    </row>
    <row r="123" spans="1:8" x14ac:dyDescent="0.25">
      <c r="A123" s="30" t="s">
        <v>184</v>
      </c>
      <c r="B123" s="148"/>
      <c r="C123" s="146"/>
      <c r="D123" s="146"/>
      <c r="E123" s="149"/>
      <c r="F123" s="144"/>
      <c r="G123" s="144"/>
      <c r="H123" s="145"/>
    </row>
    <row r="124" spans="1:8" ht="16.5" x14ac:dyDescent="0.25">
      <c r="A124" s="33" t="s">
        <v>185</v>
      </c>
      <c r="B124" s="38" t="s">
        <v>186</v>
      </c>
      <c r="C124" s="39" t="s">
        <v>187</v>
      </c>
      <c r="D124" s="37"/>
      <c r="E124" s="91">
        <f>E125+E126+E127</f>
        <v>0</v>
      </c>
      <c r="F124" s="91">
        <f>F125+F126+F127</f>
        <v>0</v>
      </c>
      <c r="G124" s="91">
        <f>G125+G126+G127</f>
        <v>0</v>
      </c>
      <c r="H124" s="90" t="s">
        <v>43</v>
      </c>
    </row>
    <row r="125" spans="1:8" x14ac:dyDescent="0.25">
      <c r="A125" s="24" t="s">
        <v>285</v>
      </c>
      <c r="B125" s="78" t="s">
        <v>188</v>
      </c>
      <c r="C125" s="37"/>
      <c r="D125" s="37"/>
      <c r="E125" s="110"/>
      <c r="F125" s="110"/>
      <c r="G125" s="110"/>
      <c r="H125" s="90" t="s">
        <v>43</v>
      </c>
    </row>
    <row r="126" spans="1:8" ht="16.5" x14ac:dyDescent="0.25">
      <c r="A126" s="28" t="s">
        <v>189</v>
      </c>
      <c r="B126" s="36" t="s">
        <v>190</v>
      </c>
      <c r="C126" s="37"/>
      <c r="D126" s="37"/>
      <c r="E126" s="91"/>
      <c r="F126" s="92"/>
      <c r="G126" s="92"/>
      <c r="H126" s="90" t="s">
        <v>43</v>
      </c>
    </row>
    <row r="127" spans="1:8" ht="16.5" x14ac:dyDescent="0.25">
      <c r="A127" s="28" t="s">
        <v>191</v>
      </c>
      <c r="B127" s="36" t="s">
        <v>192</v>
      </c>
      <c r="C127" s="37"/>
      <c r="D127" s="37"/>
      <c r="E127" s="91"/>
      <c r="F127" s="92"/>
      <c r="G127" s="92"/>
      <c r="H127" s="90" t="s">
        <v>43</v>
      </c>
    </row>
    <row r="128" spans="1:8" ht="16.5" x14ac:dyDescent="0.25">
      <c r="A128" s="20" t="s">
        <v>193</v>
      </c>
      <c r="B128" s="38" t="s">
        <v>194</v>
      </c>
      <c r="C128" s="39" t="s">
        <v>43</v>
      </c>
      <c r="D128" s="37"/>
      <c r="E128" s="91">
        <f>E129</f>
        <v>4574.91</v>
      </c>
      <c r="F128" s="91">
        <f>F129</f>
        <v>0</v>
      </c>
      <c r="G128" s="91">
        <f>G129</f>
        <v>0</v>
      </c>
      <c r="H128" s="90" t="s">
        <v>43</v>
      </c>
    </row>
    <row r="129" spans="1:8" x14ac:dyDescent="0.25">
      <c r="A129" s="24" t="s">
        <v>286</v>
      </c>
      <c r="B129" s="78" t="s">
        <v>195</v>
      </c>
      <c r="C129" s="37" t="s">
        <v>196</v>
      </c>
      <c r="D129" s="37"/>
      <c r="E129" s="110">
        <v>4574.91</v>
      </c>
      <c r="F129" s="110"/>
      <c r="G129" s="110"/>
      <c r="H129" s="90" t="s">
        <v>43</v>
      </c>
    </row>
    <row r="130" spans="1:8" ht="15.75" thickBot="1" x14ac:dyDescent="0.3">
      <c r="A130" s="28"/>
      <c r="B130" s="42"/>
      <c r="C130" s="49"/>
      <c r="D130" s="43"/>
      <c r="E130" s="101">
        <f>E31+E33-E64-E128</f>
        <v>-1.7134880181401968E-9</v>
      </c>
      <c r="F130" s="102"/>
      <c r="G130" s="102"/>
      <c r="H130" s="104"/>
    </row>
    <row r="131" spans="1:8" x14ac:dyDescent="0.25">
      <c r="A131" s="7"/>
      <c r="B131" s="8"/>
      <c r="C131" s="8"/>
      <c r="D131" s="8"/>
      <c r="E131" s="9"/>
      <c r="F131" s="9"/>
      <c r="G131" s="9"/>
      <c r="H131" s="9"/>
    </row>
    <row r="132" spans="1:8" x14ac:dyDescent="0.25">
      <c r="A132" s="10" t="s">
        <v>197</v>
      </c>
      <c r="B132" s="11"/>
      <c r="C132" s="11"/>
      <c r="D132" s="11"/>
      <c r="E132" s="12"/>
      <c r="F132" s="12"/>
      <c r="G132" s="12"/>
      <c r="H132" s="12"/>
    </row>
    <row r="133" spans="1:8" x14ac:dyDescent="0.25">
      <c r="A133" s="10" t="s">
        <v>198</v>
      </c>
      <c r="B133" s="11"/>
      <c r="C133" s="11"/>
      <c r="D133" s="11"/>
      <c r="E133" s="12"/>
      <c r="F133" s="12"/>
      <c r="G133" s="12"/>
      <c r="H133" s="12"/>
    </row>
    <row r="134" spans="1:8" x14ac:dyDescent="0.25">
      <c r="A134" s="10" t="s">
        <v>199</v>
      </c>
      <c r="B134" s="11"/>
      <c r="C134" s="11"/>
      <c r="D134" s="11"/>
      <c r="E134" s="12"/>
      <c r="F134" s="12"/>
      <c r="G134" s="12"/>
      <c r="H134" s="12"/>
    </row>
    <row r="135" spans="1:8" x14ac:dyDescent="0.25">
      <c r="A135" s="11" t="s">
        <v>200</v>
      </c>
      <c r="B135" s="11"/>
      <c r="C135" s="11"/>
      <c r="D135" s="11"/>
      <c r="E135" s="12"/>
      <c r="F135" s="12"/>
      <c r="G135" s="12"/>
      <c r="H135" s="12"/>
    </row>
    <row r="136" spans="1:8" x14ac:dyDescent="0.25">
      <c r="A136" s="11" t="s">
        <v>201</v>
      </c>
      <c r="B136" s="11"/>
      <c r="C136" s="11"/>
      <c r="D136" s="11"/>
      <c r="E136" s="12"/>
      <c r="F136" s="12"/>
      <c r="G136" s="12"/>
      <c r="H136" s="12"/>
    </row>
    <row r="137" spans="1:8" x14ac:dyDescent="0.25">
      <c r="A137" s="11" t="s">
        <v>202</v>
      </c>
      <c r="B137" s="11"/>
      <c r="C137" s="11"/>
      <c r="D137" s="11"/>
      <c r="E137" s="12"/>
      <c r="F137" s="12"/>
      <c r="G137" s="12"/>
      <c r="H137" s="12"/>
    </row>
    <row r="138" spans="1:8" x14ac:dyDescent="0.25">
      <c r="A138" s="153" t="s">
        <v>203</v>
      </c>
      <c r="B138" s="152"/>
      <c r="C138" s="152"/>
      <c r="D138" s="152"/>
      <c r="E138" s="152"/>
      <c r="F138" s="152"/>
      <c r="G138" s="152"/>
      <c r="H138" s="152"/>
    </row>
    <row r="139" spans="1:8" x14ac:dyDescent="0.25">
      <c r="A139" s="152"/>
      <c r="B139" s="152"/>
      <c r="C139" s="152"/>
      <c r="D139" s="152"/>
      <c r="E139" s="152"/>
      <c r="F139" s="152"/>
      <c r="G139" s="152"/>
      <c r="H139" s="152"/>
    </row>
    <row r="140" spans="1:8" x14ac:dyDescent="0.25">
      <c r="A140" s="11" t="s">
        <v>204</v>
      </c>
      <c r="B140" s="11"/>
      <c r="C140" s="11"/>
      <c r="D140" s="11"/>
      <c r="E140" s="12"/>
      <c r="F140" s="12"/>
      <c r="G140" s="12"/>
      <c r="H140" s="12"/>
    </row>
    <row r="141" spans="1:8" x14ac:dyDescent="0.25">
      <c r="A141" s="154" t="s">
        <v>205</v>
      </c>
      <c r="B141" s="155"/>
      <c r="C141" s="155"/>
      <c r="D141" s="155"/>
      <c r="E141" s="155"/>
      <c r="F141" s="155"/>
      <c r="G141" s="155"/>
      <c r="H141" s="155"/>
    </row>
    <row r="142" spans="1:8" x14ac:dyDescent="0.25">
      <c r="A142" s="156"/>
      <c r="B142" s="155"/>
      <c r="C142" s="155"/>
      <c r="D142" s="155"/>
      <c r="E142" s="155"/>
      <c r="F142" s="155"/>
      <c r="G142" s="155"/>
      <c r="H142" s="155"/>
    </row>
    <row r="143" spans="1:8" x14ac:dyDescent="0.25">
      <c r="A143" s="155"/>
      <c r="B143" s="155"/>
      <c r="C143" s="155"/>
      <c r="D143" s="155"/>
      <c r="E143" s="155"/>
      <c r="F143" s="155"/>
      <c r="G143" s="155"/>
      <c r="H143" s="155"/>
    </row>
    <row r="144" spans="1:8" x14ac:dyDescent="0.25">
      <c r="A144" s="151" t="s">
        <v>206</v>
      </c>
      <c r="B144" s="157"/>
      <c r="C144" s="157"/>
      <c r="D144" s="157"/>
      <c r="E144" s="157"/>
      <c r="F144" s="157"/>
      <c r="G144" s="157"/>
      <c r="H144" s="157"/>
    </row>
    <row r="145" spans="1:8" x14ac:dyDescent="0.25">
      <c r="A145" s="157"/>
      <c r="B145" s="157"/>
      <c r="C145" s="157"/>
      <c r="D145" s="157"/>
      <c r="E145" s="157"/>
      <c r="F145" s="157"/>
      <c r="G145" s="157"/>
      <c r="H145" s="157"/>
    </row>
    <row r="146" spans="1:8" x14ac:dyDescent="0.25">
      <c r="A146" s="151" t="s">
        <v>207</v>
      </c>
      <c r="B146" s="157"/>
      <c r="C146" s="157"/>
      <c r="D146" s="157"/>
      <c r="E146" s="157"/>
      <c r="F146" s="157"/>
      <c r="G146" s="157"/>
      <c r="H146" s="157"/>
    </row>
    <row r="147" spans="1:8" x14ac:dyDescent="0.25">
      <c r="A147" s="157"/>
      <c r="B147" s="157"/>
      <c r="C147" s="157"/>
      <c r="D147" s="157"/>
      <c r="E147" s="157"/>
      <c r="F147" s="157"/>
      <c r="G147" s="157"/>
      <c r="H147" s="157"/>
    </row>
    <row r="148" spans="1:8" x14ac:dyDescent="0.25">
      <c r="A148" s="157"/>
      <c r="B148" s="157"/>
      <c r="C148" s="157"/>
      <c r="D148" s="157"/>
      <c r="E148" s="157"/>
      <c r="F148" s="157"/>
      <c r="G148" s="157"/>
      <c r="H148" s="157"/>
    </row>
    <row r="149" spans="1:8" x14ac:dyDescent="0.25">
      <c r="A149" s="151" t="s">
        <v>208</v>
      </c>
      <c r="B149" s="157"/>
      <c r="C149" s="157"/>
      <c r="D149" s="157"/>
      <c r="E149" s="157"/>
      <c r="F149" s="157"/>
      <c r="G149" s="157"/>
      <c r="H149" s="157"/>
    </row>
    <row r="150" spans="1:8" x14ac:dyDescent="0.25">
      <c r="A150" s="157"/>
      <c r="B150" s="157"/>
      <c r="C150" s="157"/>
      <c r="D150" s="157"/>
      <c r="E150" s="157"/>
      <c r="F150" s="157"/>
      <c r="G150" s="157"/>
      <c r="H150" s="157"/>
    </row>
    <row r="151" spans="1:8" x14ac:dyDescent="0.25">
      <c r="A151" s="10" t="s">
        <v>209</v>
      </c>
      <c r="B151" s="11"/>
      <c r="C151" s="11"/>
      <c r="D151" s="11"/>
      <c r="E151" s="12"/>
      <c r="F151" s="12"/>
      <c r="G151" s="12"/>
      <c r="H151" s="12"/>
    </row>
    <row r="152" spans="1:8" x14ac:dyDescent="0.25">
      <c r="A152" s="151" t="s">
        <v>210</v>
      </c>
      <c r="B152" s="152"/>
      <c r="C152" s="152"/>
      <c r="D152" s="152"/>
      <c r="E152" s="152"/>
      <c r="F152" s="152"/>
      <c r="G152" s="152"/>
      <c r="H152" s="152"/>
    </row>
    <row r="153" spans="1:8" x14ac:dyDescent="0.25">
      <c r="A153" s="152"/>
      <c r="B153" s="152"/>
      <c r="C153" s="152"/>
      <c r="D153" s="152"/>
      <c r="E153" s="152"/>
      <c r="F153" s="152"/>
      <c r="G153" s="152"/>
      <c r="H153" s="152"/>
    </row>
    <row r="154" spans="1:8" x14ac:dyDescent="0.25">
      <c r="A154" s="152"/>
      <c r="B154" s="152"/>
      <c r="C154" s="152"/>
      <c r="D154" s="152"/>
      <c r="E154" s="152"/>
      <c r="F154" s="152"/>
      <c r="G154" s="152"/>
      <c r="H154" s="152"/>
    </row>
    <row r="155" spans="1:8" x14ac:dyDescent="0.25">
      <c r="A155" s="1"/>
      <c r="B155" s="1"/>
      <c r="C155" s="1"/>
      <c r="D155" s="1"/>
      <c r="E155" s="2"/>
      <c r="F155" s="2"/>
      <c r="G155" s="2"/>
      <c r="H155" s="2"/>
    </row>
    <row r="156" spans="1:8" x14ac:dyDescent="0.25">
      <c r="A156" s="1"/>
      <c r="B156" s="1"/>
      <c r="C156" s="1"/>
      <c r="D156" s="1"/>
      <c r="E156" s="2"/>
      <c r="F156" s="2"/>
      <c r="G156" s="2"/>
      <c r="H156" s="2"/>
    </row>
  </sheetData>
  <mergeCells count="207">
    <mergeCell ref="D59:D60"/>
    <mergeCell ref="D65:D66"/>
    <mergeCell ref="H38:H41"/>
    <mergeCell ref="G44:G46"/>
    <mergeCell ref="B19:F20"/>
    <mergeCell ref="F34:F35"/>
    <mergeCell ref="C34:C35"/>
    <mergeCell ref="C44:C46"/>
    <mergeCell ref="H44:H46"/>
    <mergeCell ref="F44:F46"/>
    <mergeCell ref="D34:D35"/>
    <mergeCell ref="F38:F41"/>
    <mergeCell ref="E49:E50"/>
    <mergeCell ref="B38:B41"/>
    <mergeCell ref="D38:D41"/>
    <mergeCell ref="H34:H35"/>
    <mergeCell ref="G34:G35"/>
    <mergeCell ref="H49:H50"/>
    <mergeCell ref="D44:D46"/>
    <mergeCell ref="E44:E46"/>
    <mergeCell ref="F49:F50"/>
    <mergeCell ref="G49:G50"/>
    <mergeCell ref="F84:F86"/>
    <mergeCell ref="A69:A72"/>
    <mergeCell ref="B69:B72"/>
    <mergeCell ref="C69:C72"/>
    <mergeCell ref="A11:G11"/>
    <mergeCell ref="G8:H8"/>
    <mergeCell ref="F55:F56"/>
    <mergeCell ref="C38:C41"/>
    <mergeCell ref="E34:E35"/>
    <mergeCell ref="E38:E41"/>
    <mergeCell ref="B49:B50"/>
    <mergeCell ref="B59:B60"/>
    <mergeCell ref="D49:D50"/>
    <mergeCell ref="B52:B53"/>
    <mergeCell ref="C49:C50"/>
    <mergeCell ref="B67:B68"/>
    <mergeCell ref="B65:B66"/>
    <mergeCell ref="C67:C68"/>
    <mergeCell ref="C59:C60"/>
    <mergeCell ref="E65:E66"/>
    <mergeCell ref="D52:D53"/>
    <mergeCell ref="C65:C66"/>
    <mergeCell ref="C55:C56"/>
    <mergeCell ref="D55:D56"/>
    <mergeCell ref="E6:H6"/>
    <mergeCell ref="E7:H7"/>
    <mergeCell ref="E55:E56"/>
    <mergeCell ref="H12:H13"/>
    <mergeCell ref="A12:F12"/>
    <mergeCell ref="B55:B56"/>
    <mergeCell ref="G38:G41"/>
    <mergeCell ref="B14:C14"/>
    <mergeCell ref="A22:H22"/>
    <mergeCell ref="B34:B35"/>
    <mergeCell ref="B15:F16"/>
    <mergeCell ref="E24:H24"/>
    <mergeCell ref="B44:B46"/>
    <mergeCell ref="H52:H53"/>
    <mergeCell ref="F52:F53"/>
    <mergeCell ref="G52:G53"/>
    <mergeCell ref="H55:H56"/>
    <mergeCell ref="G55:G56"/>
    <mergeCell ref="C52:C53"/>
    <mergeCell ref="E52:E53"/>
    <mergeCell ref="E81:E83"/>
    <mergeCell ref="H93:H94"/>
    <mergeCell ref="G84:G86"/>
    <mergeCell ref="H88:H89"/>
    <mergeCell ref="H90:H92"/>
    <mergeCell ref="G90:G92"/>
    <mergeCell ref="E84:E86"/>
    <mergeCell ref="F90:F92"/>
    <mergeCell ref="F1:H1"/>
    <mergeCell ref="E2:H2"/>
    <mergeCell ref="E4:H4"/>
    <mergeCell ref="E3:H3"/>
    <mergeCell ref="G88:G89"/>
    <mergeCell ref="F88:F89"/>
    <mergeCell ref="E88:E89"/>
    <mergeCell ref="E77:E78"/>
    <mergeCell ref="E75:E76"/>
    <mergeCell ref="E5:H5"/>
    <mergeCell ref="H65:H66"/>
    <mergeCell ref="H67:H68"/>
    <mergeCell ref="H84:H86"/>
    <mergeCell ref="H81:H83"/>
    <mergeCell ref="E59:E60"/>
    <mergeCell ref="E8:F8"/>
    <mergeCell ref="H77:H78"/>
    <mergeCell ref="F81:F83"/>
    <mergeCell ref="F77:F78"/>
    <mergeCell ref="G77:G78"/>
    <mergeCell ref="F59:F60"/>
    <mergeCell ref="G65:G66"/>
    <mergeCell ref="G59:G60"/>
    <mergeCell ref="F75:F76"/>
    <mergeCell ref="G75:G76"/>
    <mergeCell ref="G81:G83"/>
    <mergeCell ref="H75:H76"/>
    <mergeCell ref="H73:H74"/>
    <mergeCell ref="H59:H60"/>
    <mergeCell ref="F65:F66"/>
    <mergeCell ref="C88:C89"/>
    <mergeCell ref="B88:B89"/>
    <mergeCell ref="D93:D94"/>
    <mergeCell ref="B73:B74"/>
    <mergeCell ref="C73:C74"/>
    <mergeCell ref="D81:D83"/>
    <mergeCell ref="C84:C86"/>
    <mergeCell ref="C81:C83"/>
    <mergeCell ref="C77:C78"/>
    <mergeCell ref="B77:B78"/>
    <mergeCell ref="D77:D78"/>
    <mergeCell ref="B81:B83"/>
    <mergeCell ref="D84:D86"/>
    <mergeCell ref="D75:D76"/>
    <mergeCell ref="C75:C76"/>
    <mergeCell ref="B75:B76"/>
    <mergeCell ref="B84:B86"/>
    <mergeCell ref="D88:D89"/>
    <mergeCell ref="G93:G94"/>
    <mergeCell ref="F93:F94"/>
    <mergeCell ref="D96:D97"/>
    <mergeCell ref="C96:C97"/>
    <mergeCell ref="E96:E97"/>
    <mergeCell ref="F96:F97"/>
    <mergeCell ref="B98:B99"/>
    <mergeCell ref="B105:B106"/>
    <mergeCell ref="D102:D103"/>
    <mergeCell ref="E102:E103"/>
    <mergeCell ref="D98:D99"/>
    <mergeCell ref="B93:B94"/>
    <mergeCell ref="E93:E94"/>
    <mergeCell ref="C93:C94"/>
    <mergeCell ref="B96:B97"/>
    <mergeCell ref="C111:C112"/>
    <mergeCell ref="E108:E109"/>
    <mergeCell ref="F102:F103"/>
    <mergeCell ref="E105:E106"/>
    <mergeCell ref="B102:B103"/>
    <mergeCell ref="C98:C99"/>
    <mergeCell ref="D111:D112"/>
    <mergeCell ref="B90:B92"/>
    <mergeCell ref="B108:B109"/>
    <mergeCell ref="F98:F99"/>
    <mergeCell ref="C102:C103"/>
    <mergeCell ref="E98:E99"/>
    <mergeCell ref="C108:C109"/>
    <mergeCell ref="D108:D109"/>
    <mergeCell ref="C105:C106"/>
    <mergeCell ref="D105:D106"/>
    <mergeCell ref="E90:E92"/>
    <mergeCell ref="C90:C92"/>
    <mergeCell ref="D90:D92"/>
    <mergeCell ref="H96:H97"/>
    <mergeCell ref="H102:H103"/>
    <mergeCell ref="G102:G103"/>
    <mergeCell ref="G105:G106"/>
    <mergeCell ref="H105:H106"/>
    <mergeCell ref="G96:G97"/>
    <mergeCell ref="G98:G99"/>
    <mergeCell ref="H98:H99"/>
    <mergeCell ref="H108:H109"/>
    <mergeCell ref="G108:G109"/>
    <mergeCell ref="F108:F109"/>
    <mergeCell ref="F105:F106"/>
    <mergeCell ref="H122:H123"/>
    <mergeCell ref="F122:F123"/>
    <mergeCell ref="E122:E123"/>
    <mergeCell ref="G113:G114"/>
    <mergeCell ref="F113:F114"/>
    <mergeCell ref="H119:H121"/>
    <mergeCell ref="E119:E121"/>
    <mergeCell ref="G111:G112"/>
    <mergeCell ref="E111:E112"/>
    <mergeCell ref="F111:F112"/>
    <mergeCell ref="H111:H112"/>
    <mergeCell ref="D113:D114"/>
    <mergeCell ref="E113:E114"/>
    <mergeCell ref="A152:H154"/>
    <mergeCell ref="A138:H139"/>
    <mergeCell ref="A141:H143"/>
    <mergeCell ref="A144:H145"/>
    <mergeCell ref="A146:H148"/>
    <mergeCell ref="A149:H150"/>
    <mergeCell ref="B111:B112"/>
    <mergeCell ref="B119:B121"/>
    <mergeCell ref="C117:C118"/>
    <mergeCell ref="B117:B118"/>
    <mergeCell ref="C119:C121"/>
    <mergeCell ref="C113:C114"/>
    <mergeCell ref="D117:D118"/>
    <mergeCell ref="D119:D121"/>
    <mergeCell ref="E117:E118"/>
    <mergeCell ref="G122:G123"/>
    <mergeCell ref="H117:H118"/>
    <mergeCell ref="D122:D123"/>
    <mergeCell ref="B113:B114"/>
    <mergeCell ref="G119:G121"/>
    <mergeCell ref="F119:F121"/>
    <mergeCell ref="G117:G118"/>
    <mergeCell ref="H113:H114"/>
    <mergeCell ref="B122:B123"/>
    <mergeCell ref="C122:C123"/>
    <mergeCell ref="F117:F118"/>
  </mergeCells>
  <phoneticPr fontId="0" type="noConversion"/>
  <pageMargins left="0.39370078740157483" right="0.39370078740157483" top="0.39370078740157483" bottom="0.39370078740157483" header="0" footer="0"/>
  <pageSetup paperSize="9" scale="59"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abSelected="1" view="pageBreakPreview" zoomScale="75" zoomScaleNormal="100" zoomScaleSheetLayoutView="75" workbookViewId="0">
      <selection activeCell="F26" sqref="F26"/>
    </sheetView>
  </sheetViews>
  <sheetFormatPr defaultRowHeight="15" x14ac:dyDescent="0.25"/>
  <cols>
    <col min="2" max="2" width="57.140625" customWidth="1"/>
    <col min="5" max="5" width="10.5703125" customWidth="1"/>
    <col min="6" max="6" width="15.28515625" customWidth="1"/>
    <col min="7" max="7" width="14.42578125" customWidth="1"/>
    <col min="8" max="8" width="14.85546875" customWidth="1"/>
    <col min="9" max="9" width="8.42578125" customWidth="1"/>
  </cols>
  <sheetData>
    <row r="1" spans="1:9" ht="16.5" x14ac:dyDescent="0.25">
      <c r="A1" s="171" t="s">
        <v>211</v>
      </c>
      <c r="B1" s="171"/>
      <c r="C1" s="171"/>
      <c r="D1" s="171"/>
      <c r="E1" s="171"/>
      <c r="F1" s="171"/>
      <c r="G1" s="171"/>
      <c r="H1" s="171"/>
      <c r="I1" s="171"/>
    </row>
    <row r="2" spans="1:9" x14ac:dyDescent="0.25">
      <c r="A2" s="1"/>
      <c r="B2" s="1"/>
      <c r="C2" s="1"/>
      <c r="D2" s="1"/>
      <c r="E2" s="1"/>
      <c r="F2" s="2"/>
      <c r="G2" s="2"/>
      <c r="H2" s="2"/>
      <c r="I2" s="2"/>
    </row>
    <row r="3" spans="1:9" x14ac:dyDescent="0.25">
      <c r="A3" s="63" t="s">
        <v>212</v>
      </c>
      <c r="B3" s="56" t="s">
        <v>15</v>
      </c>
      <c r="C3" s="57" t="s">
        <v>213</v>
      </c>
      <c r="D3" s="57" t="s">
        <v>214</v>
      </c>
      <c r="E3" s="201" t="s">
        <v>322</v>
      </c>
      <c r="F3" s="198" t="s">
        <v>19</v>
      </c>
      <c r="G3" s="199"/>
      <c r="H3" s="199"/>
      <c r="I3" s="200"/>
    </row>
    <row r="4" spans="1:9" x14ac:dyDescent="0.25">
      <c r="A4" s="73" t="s">
        <v>215</v>
      </c>
      <c r="B4" s="58"/>
      <c r="C4" s="59" t="s">
        <v>216</v>
      </c>
      <c r="D4" s="59" t="s">
        <v>217</v>
      </c>
      <c r="E4" s="202"/>
      <c r="F4" s="60" t="s">
        <v>23</v>
      </c>
      <c r="G4" s="60" t="s">
        <v>24</v>
      </c>
      <c r="H4" s="60" t="s">
        <v>295</v>
      </c>
      <c r="I4" s="75" t="s">
        <v>26</v>
      </c>
    </row>
    <row r="5" spans="1:9" x14ac:dyDescent="0.25">
      <c r="A5" s="73"/>
      <c r="B5" s="58"/>
      <c r="C5" s="59"/>
      <c r="D5" s="59" t="s">
        <v>218</v>
      </c>
      <c r="E5" s="202"/>
      <c r="F5" s="60" t="s">
        <v>219</v>
      </c>
      <c r="G5" s="60" t="s">
        <v>220</v>
      </c>
      <c r="H5" s="60" t="s">
        <v>221</v>
      </c>
      <c r="I5" s="75" t="s">
        <v>32</v>
      </c>
    </row>
    <row r="6" spans="1:9" x14ac:dyDescent="0.25">
      <c r="A6" s="73"/>
      <c r="B6" s="58"/>
      <c r="C6" s="59"/>
      <c r="D6" s="59"/>
      <c r="E6" s="202"/>
      <c r="F6" s="60" t="s">
        <v>222</v>
      </c>
      <c r="G6" s="60" t="s">
        <v>36</v>
      </c>
      <c r="H6" s="60" t="s">
        <v>36</v>
      </c>
      <c r="I6" s="75" t="s">
        <v>36</v>
      </c>
    </row>
    <row r="7" spans="1:9" x14ac:dyDescent="0.25">
      <c r="A7" s="74"/>
      <c r="B7" s="58"/>
      <c r="C7" s="59"/>
      <c r="D7" s="59"/>
      <c r="E7" s="203"/>
      <c r="F7" s="76" t="s">
        <v>223</v>
      </c>
      <c r="G7" s="76" t="s">
        <v>224</v>
      </c>
      <c r="H7" s="76" t="s">
        <v>224</v>
      </c>
      <c r="I7" s="77" t="s">
        <v>39</v>
      </c>
    </row>
    <row r="8" spans="1:9" ht="15.75" thickBot="1" x14ac:dyDescent="0.3">
      <c r="A8" s="61">
        <v>1</v>
      </c>
      <c r="B8" s="62">
        <v>2</v>
      </c>
      <c r="C8" s="63">
        <v>3</v>
      </c>
      <c r="D8" s="63">
        <v>4</v>
      </c>
      <c r="E8" s="63">
        <v>4.0999999999999996</v>
      </c>
      <c r="F8" s="64">
        <v>5</v>
      </c>
      <c r="G8" s="64">
        <v>6</v>
      </c>
      <c r="H8" s="64">
        <v>7</v>
      </c>
      <c r="I8" s="65">
        <v>8</v>
      </c>
    </row>
    <row r="9" spans="1:9" ht="16.5" x14ac:dyDescent="0.25">
      <c r="A9" s="39" t="s">
        <v>225</v>
      </c>
      <c r="B9" s="20" t="s">
        <v>226</v>
      </c>
      <c r="C9" s="66" t="s">
        <v>227</v>
      </c>
      <c r="D9" s="35" t="s">
        <v>43</v>
      </c>
      <c r="E9" s="35" t="s">
        <v>43</v>
      </c>
      <c r="F9" s="135">
        <f>F10+F11+F15+F16</f>
        <v>4746027.9000000004</v>
      </c>
      <c r="G9" s="135">
        <f>G10+G11+G15+G16</f>
        <v>3408015.3600000003</v>
      </c>
      <c r="H9" s="135">
        <f>H10+H11+H15+H16</f>
        <v>3411015.3600000003</v>
      </c>
      <c r="I9" s="81">
        <f>I10+I11+I15+I10</f>
        <v>0</v>
      </c>
    </row>
    <row r="10" spans="1:9" ht="114.75" customHeight="1" x14ac:dyDescent="0.25">
      <c r="A10" s="72" t="s">
        <v>228</v>
      </c>
      <c r="B10" s="79" t="s">
        <v>275</v>
      </c>
      <c r="C10" s="78" t="s">
        <v>229</v>
      </c>
      <c r="D10" s="72" t="s">
        <v>43</v>
      </c>
      <c r="E10" s="72" t="s">
        <v>43</v>
      </c>
      <c r="F10" s="82"/>
      <c r="G10" s="83">
        <v>0</v>
      </c>
      <c r="H10" s="83"/>
      <c r="I10" s="84"/>
    </row>
    <row r="11" spans="1:9" ht="39" customHeight="1" x14ac:dyDescent="0.25">
      <c r="A11" s="72" t="s">
        <v>230</v>
      </c>
      <c r="B11" s="96" t="s">
        <v>276</v>
      </c>
      <c r="C11" s="78" t="s">
        <v>231</v>
      </c>
      <c r="D11" s="72" t="s">
        <v>43</v>
      </c>
      <c r="E11" s="72" t="s">
        <v>43</v>
      </c>
      <c r="F11" s="85"/>
      <c r="G11" s="86">
        <v>0</v>
      </c>
      <c r="H11" s="86"/>
      <c r="I11" s="87"/>
    </row>
    <row r="12" spans="1:9" ht="39" customHeight="1" x14ac:dyDescent="0.25">
      <c r="A12" s="72" t="s">
        <v>232</v>
      </c>
      <c r="B12" s="96" t="s">
        <v>277</v>
      </c>
      <c r="C12" s="78" t="s">
        <v>233</v>
      </c>
      <c r="D12" s="72" t="s">
        <v>43</v>
      </c>
      <c r="E12" s="72" t="s">
        <v>43</v>
      </c>
      <c r="F12" s="85"/>
      <c r="G12" s="86"/>
      <c r="H12" s="86"/>
      <c r="I12" s="87"/>
    </row>
    <row r="13" spans="1:9" ht="12.75" customHeight="1" x14ac:dyDescent="0.25">
      <c r="A13" s="72" t="s">
        <v>331</v>
      </c>
      <c r="B13" s="96" t="s">
        <v>280</v>
      </c>
      <c r="C13" s="78" t="s">
        <v>333</v>
      </c>
      <c r="D13" s="72" t="s">
        <v>43</v>
      </c>
      <c r="E13" s="72" t="s">
        <v>43</v>
      </c>
      <c r="F13" s="85"/>
      <c r="G13" s="86"/>
      <c r="H13" s="86"/>
      <c r="I13" s="87"/>
    </row>
    <row r="14" spans="1:9" ht="15" customHeight="1" x14ac:dyDescent="0.25">
      <c r="A14" s="72"/>
      <c r="B14" s="96" t="s">
        <v>332</v>
      </c>
      <c r="C14" s="78" t="s">
        <v>334</v>
      </c>
      <c r="D14" s="72" t="s">
        <v>43</v>
      </c>
      <c r="E14" s="72" t="s">
        <v>43</v>
      </c>
      <c r="F14" s="85"/>
      <c r="G14" s="86"/>
      <c r="H14" s="86"/>
      <c r="I14" s="87"/>
    </row>
    <row r="15" spans="1:9" ht="18" customHeight="1" x14ac:dyDescent="0.25">
      <c r="A15" s="72" t="s">
        <v>335</v>
      </c>
      <c r="B15" s="97" t="s">
        <v>241</v>
      </c>
      <c r="C15" s="78" t="s">
        <v>336</v>
      </c>
      <c r="D15" s="72" t="s">
        <v>43</v>
      </c>
      <c r="E15" s="72" t="s">
        <v>43</v>
      </c>
      <c r="F15" s="82"/>
      <c r="G15" s="83">
        <v>0</v>
      </c>
      <c r="H15" s="83"/>
      <c r="I15" s="84"/>
    </row>
    <row r="16" spans="1:9" ht="42" customHeight="1" x14ac:dyDescent="0.25">
      <c r="A16" s="72" t="s">
        <v>234</v>
      </c>
      <c r="B16" s="96" t="s">
        <v>278</v>
      </c>
      <c r="C16" s="78" t="s">
        <v>235</v>
      </c>
      <c r="D16" s="72" t="s">
        <v>43</v>
      </c>
      <c r="E16" s="72" t="s">
        <v>43</v>
      </c>
      <c r="F16" s="136">
        <f>F17+F20+F24+F26+F29</f>
        <v>4746027.9000000004</v>
      </c>
      <c r="G16" s="136">
        <f>G17+G20+G24+G26+G29</f>
        <v>3408015.3600000003</v>
      </c>
      <c r="H16" s="136">
        <f>H17+H20+H24+H26+H29</f>
        <v>3411015.3600000003</v>
      </c>
      <c r="I16" s="89"/>
    </row>
    <row r="17" spans="1:9" ht="39" x14ac:dyDescent="0.25">
      <c r="A17" s="72" t="s">
        <v>236</v>
      </c>
      <c r="B17" s="96" t="s">
        <v>279</v>
      </c>
      <c r="C17" s="78" t="s">
        <v>237</v>
      </c>
      <c r="D17" s="72" t="s">
        <v>43</v>
      </c>
      <c r="E17" s="72" t="s">
        <v>43</v>
      </c>
      <c r="F17" s="136">
        <f>F18+F19</f>
        <v>2328828.1800000002</v>
      </c>
      <c r="G17" s="136">
        <f>G18+G19</f>
        <v>1436454</v>
      </c>
      <c r="H17" s="136">
        <f>H18+H19</f>
        <v>1436454</v>
      </c>
      <c r="I17" s="89"/>
    </row>
    <row r="18" spans="1:9" ht="21.75" customHeight="1" x14ac:dyDescent="0.25">
      <c r="A18" s="72" t="s">
        <v>238</v>
      </c>
      <c r="B18" s="96" t="s">
        <v>280</v>
      </c>
      <c r="C18" s="140" t="s">
        <v>328</v>
      </c>
      <c r="D18" s="72" t="s">
        <v>43</v>
      </c>
      <c r="E18" s="72" t="s">
        <v>43</v>
      </c>
      <c r="F18" s="88">
        <v>2328828.1800000002</v>
      </c>
      <c r="G18" s="88">
        <v>1436454</v>
      </c>
      <c r="H18" s="88">
        <v>1436454</v>
      </c>
      <c r="I18" s="88"/>
    </row>
    <row r="19" spans="1:9" ht="16.5" x14ac:dyDescent="0.25">
      <c r="A19" s="37" t="s">
        <v>240</v>
      </c>
      <c r="B19" s="97" t="s">
        <v>241</v>
      </c>
      <c r="C19" s="36" t="s">
        <v>242</v>
      </c>
      <c r="D19" s="37" t="s">
        <v>43</v>
      </c>
      <c r="E19" s="37" t="s">
        <v>43</v>
      </c>
      <c r="F19" s="91"/>
      <c r="G19" s="92"/>
      <c r="H19" s="92"/>
      <c r="I19" s="92"/>
    </row>
    <row r="20" spans="1:9" ht="39" x14ac:dyDescent="0.25">
      <c r="A20" s="72" t="s">
        <v>243</v>
      </c>
      <c r="B20" s="96" t="s">
        <v>281</v>
      </c>
      <c r="C20" s="78" t="s">
        <v>244</v>
      </c>
      <c r="D20" s="72" t="s">
        <v>43</v>
      </c>
      <c r="E20" s="72" t="s">
        <v>43</v>
      </c>
      <c r="F20" s="136">
        <f>F21</f>
        <v>709894.2</v>
      </c>
      <c r="G20" s="136">
        <f>G21+G23</f>
        <v>324472</v>
      </c>
      <c r="H20" s="136">
        <f>H21+H23</f>
        <v>327472</v>
      </c>
      <c r="I20" s="89"/>
    </row>
    <row r="21" spans="1:9" x14ac:dyDescent="0.25">
      <c r="A21" s="72" t="s">
        <v>245</v>
      </c>
      <c r="B21" s="96" t="s">
        <v>239</v>
      </c>
      <c r="C21" s="140" t="s">
        <v>329</v>
      </c>
      <c r="D21" s="72" t="s">
        <v>43</v>
      </c>
      <c r="E21" s="72" t="s">
        <v>43</v>
      </c>
      <c r="F21" s="88">
        <v>709894.2</v>
      </c>
      <c r="G21" s="88">
        <v>324472</v>
      </c>
      <c r="H21" s="88">
        <v>327472</v>
      </c>
      <c r="I21" s="89"/>
    </row>
    <row r="22" spans="1:9" ht="16.5" x14ac:dyDescent="0.25">
      <c r="A22" s="141"/>
      <c r="B22" s="96" t="s">
        <v>332</v>
      </c>
      <c r="C22" s="140"/>
      <c r="D22" s="72"/>
      <c r="E22" s="72"/>
      <c r="F22" s="88"/>
      <c r="G22" s="88"/>
      <c r="H22" s="88"/>
      <c r="I22" s="89"/>
    </row>
    <row r="23" spans="1:9" ht="16.5" x14ac:dyDescent="0.25">
      <c r="A23" s="41" t="s">
        <v>246</v>
      </c>
      <c r="B23" s="97" t="s">
        <v>241</v>
      </c>
      <c r="C23" s="36" t="s">
        <v>247</v>
      </c>
      <c r="D23" s="37" t="s">
        <v>43</v>
      </c>
      <c r="E23" s="37" t="s">
        <v>43</v>
      </c>
      <c r="F23" s="91"/>
      <c r="G23" s="92"/>
      <c r="H23" s="92"/>
      <c r="I23" s="93"/>
    </row>
    <row r="24" spans="1:9" ht="25.5" customHeight="1" x14ac:dyDescent="0.25">
      <c r="A24" s="41" t="s">
        <v>248</v>
      </c>
      <c r="B24" s="97" t="s">
        <v>249</v>
      </c>
      <c r="C24" s="36" t="s">
        <v>250</v>
      </c>
      <c r="D24" s="37" t="s">
        <v>43</v>
      </c>
      <c r="E24" s="37" t="s">
        <v>43</v>
      </c>
      <c r="F24" s="91">
        <f>F26+F27</f>
        <v>0</v>
      </c>
      <c r="G24" s="91">
        <f>G26+G27</f>
        <v>0</v>
      </c>
      <c r="H24" s="91">
        <f>H26+H27</f>
        <v>0</v>
      </c>
      <c r="I24" s="94"/>
    </row>
    <row r="25" spans="1:9" ht="15.75" customHeight="1" x14ac:dyDescent="0.25">
      <c r="A25" s="41"/>
      <c r="B25" s="96" t="s">
        <v>332</v>
      </c>
      <c r="C25" s="36"/>
      <c r="D25" s="37"/>
      <c r="E25" s="37"/>
      <c r="F25" s="91"/>
      <c r="G25" s="91"/>
      <c r="H25" s="91"/>
      <c r="I25" s="94"/>
    </row>
    <row r="26" spans="1:9" ht="26.25" x14ac:dyDescent="0.25">
      <c r="A26" s="41" t="s">
        <v>251</v>
      </c>
      <c r="B26" s="97" t="s">
        <v>282</v>
      </c>
      <c r="C26" s="36" t="s">
        <v>252</v>
      </c>
      <c r="D26" s="37" t="s">
        <v>43</v>
      </c>
      <c r="E26" s="37" t="s">
        <v>43</v>
      </c>
      <c r="F26" s="91">
        <f>F27+F28</f>
        <v>0</v>
      </c>
      <c r="G26" s="91">
        <f>G27+G28</f>
        <v>0</v>
      </c>
      <c r="H26" s="91">
        <f>H27+H28</f>
        <v>0</v>
      </c>
      <c r="I26" s="94"/>
    </row>
    <row r="27" spans="1:9" x14ac:dyDescent="0.25">
      <c r="A27" s="72" t="s">
        <v>253</v>
      </c>
      <c r="B27" s="98" t="s">
        <v>239</v>
      </c>
      <c r="C27" s="78" t="s">
        <v>254</v>
      </c>
      <c r="D27" s="72" t="s">
        <v>43</v>
      </c>
      <c r="E27" s="72" t="s">
        <v>43</v>
      </c>
      <c r="F27" s="88">
        <v>0</v>
      </c>
      <c r="G27" s="88"/>
      <c r="H27" s="88"/>
      <c r="I27" s="89"/>
    </row>
    <row r="28" spans="1:9" ht="16.5" x14ac:dyDescent="0.25">
      <c r="A28" s="41" t="s">
        <v>255</v>
      </c>
      <c r="B28" s="97" t="s">
        <v>241</v>
      </c>
      <c r="C28" s="36" t="s">
        <v>256</v>
      </c>
      <c r="D28" s="37" t="s">
        <v>43</v>
      </c>
      <c r="E28" s="37" t="s">
        <v>43</v>
      </c>
      <c r="F28" s="91"/>
      <c r="G28" s="92"/>
      <c r="H28" s="92"/>
      <c r="I28" s="93"/>
    </row>
    <row r="29" spans="1:9" x14ac:dyDescent="0.25">
      <c r="A29" s="41" t="s">
        <v>257</v>
      </c>
      <c r="B29" s="97" t="s">
        <v>283</v>
      </c>
      <c r="C29" s="36" t="s">
        <v>258</v>
      </c>
      <c r="D29" s="37" t="s">
        <v>43</v>
      </c>
      <c r="E29" s="37" t="s">
        <v>43</v>
      </c>
      <c r="F29" s="137">
        <f>F30+F32</f>
        <v>1707305.52</v>
      </c>
      <c r="G29" s="137">
        <f>G30+G32</f>
        <v>1647089.36</v>
      </c>
      <c r="H29" s="137">
        <f>H30+H32</f>
        <v>1647089.36</v>
      </c>
      <c r="I29" s="95"/>
    </row>
    <row r="30" spans="1:9" x14ac:dyDescent="0.25">
      <c r="A30" s="72" t="s">
        <v>259</v>
      </c>
      <c r="B30" s="96" t="s">
        <v>239</v>
      </c>
      <c r="C30" s="140" t="s">
        <v>330</v>
      </c>
      <c r="D30" s="72" t="s">
        <v>43</v>
      </c>
      <c r="E30" s="72" t="s">
        <v>43</v>
      </c>
      <c r="F30" s="88">
        <v>1707305.52</v>
      </c>
      <c r="G30" s="88">
        <v>1647089.36</v>
      </c>
      <c r="H30" s="88">
        <v>1647089.36</v>
      </c>
      <c r="I30" s="88"/>
    </row>
    <row r="31" spans="1:9" ht="15.75" customHeight="1" x14ac:dyDescent="0.25">
      <c r="A31" s="141"/>
      <c r="B31" s="96" t="s">
        <v>332</v>
      </c>
      <c r="C31" s="140"/>
      <c r="D31" s="72"/>
      <c r="E31" s="72"/>
      <c r="F31" s="88"/>
      <c r="G31" s="88"/>
      <c r="H31" s="88"/>
      <c r="I31" s="142"/>
    </row>
    <row r="32" spans="1:9" x14ac:dyDescent="0.25">
      <c r="A32" s="41" t="s">
        <v>260</v>
      </c>
      <c r="B32" s="97" t="s">
        <v>261</v>
      </c>
      <c r="C32" s="36" t="s">
        <v>262</v>
      </c>
      <c r="D32" s="37" t="s">
        <v>43</v>
      </c>
      <c r="E32" s="37" t="s">
        <v>43</v>
      </c>
      <c r="F32" s="88"/>
      <c r="G32" s="88"/>
      <c r="H32" s="88"/>
      <c r="I32" s="93"/>
    </row>
    <row r="33" spans="1:9" ht="22.5" customHeight="1" x14ac:dyDescent="0.25">
      <c r="A33" s="146" t="s">
        <v>263</v>
      </c>
      <c r="B33" s="79" t="s">
        <v>264</v>
      </c>
      <c r="C33" s="147" t="s">
        <v>265</v>
      </c>
      <c r="D33" s="193" t="s">
        <v>43</v>
      </c>
      <c r="E33" s="193" t="s">
        <v>43</v>
      </c>
      <c r="F33" s="187">
        <f>F35</f>
        <v>4746027.9000000004</v>
      </c>
      <c r="G33" s="187">
        <f>G35</f>
        <v>3408015.3600000003</v>
      </c>
      <c r="H33" s="187">
        <f>H35</f>
        <v>3411015.3600000003</v>
      </c>
      <c r="I33" s="189"/>
    </row>
    <row r="34" spans="1:9" ht="27" customHeight="1" x14ac:dyDescent="0.25">
      <c r="A34" s="146"/>
      <c r="B34" s="69" t="s">
        <v>266</v>
      </c>
      <c r="C34" s="148"/>
      <c r="D34" s="195"/>
      <c r="E34" s="195"/>
      <c r="F34" s="188"/>
      <c r="G34" s="188"/>
      <c r="H34" s="188"/>
      <c r="I34" s="190"/>
    </row>
    <row r="35" spans="1:9" x14ac:dyDescent="0.25">
      <c r="A35" s="146"/>
      <c r="B35" s="96" t="s">
        <v>267</v>
      </c>
      <c r="C35" s="147" t="s">
        <v>268</v>
      </c>
      <c r="D35" s="193"/>
      <c r="E35" s="193"/>
      <c r="F35" s="191">
        <f>SUM(F30+F27+F21+F18)</f>
        <v>4746027.9000000004</v>
      </c>
      <c r="G35" s="191">
        <f>SUM(G30+G27+G21+G18)</f>
        <v>3408015.3600000003</v>
      </c>
      <c r="H35" s="191">
        <f>SUM(H30+H27+H21+H18)</f>
        <v>3411015.3600000003</v>
      </c>
      <c r="I35" s="189"/>
    </row>
    <row r="36" spans="1:9" ht="1.5" customHeight="1" x14ac:dyDescent="0.25">
      <c r="A36" s="146"/>
      <c r="B36" s="69"/>
      <c r="C36" s="148"/>
      <c r="D36" s="195"/>
      <c r="E36" s="195"/>
      <c r="F36" s="192"/>
      <c r="G36" s="192"/>
      <c r="H36" s="192"/>
      <c r="I36" s="190"/>
    </row>
    <row r="37" spans="1:9" ht="26.25" x14ac:dyDescent="0.25">
      <c r="A37" s="146" t="s">
        <v>269</v>
      </c>
      <c r="B37" s="79" t="s">
        <v>270</v>
      </c>
      <c r="C37" s="147" t="s">
        <v>271</v>
      </c>
      <c r="D37" s="193" t="s">
        <v>43</v>
      </c>
      <c r="E37" s="193" t="s">
        <v>43</v>
      </c>
      <c r="F37" s="187">
        <f>SUM(F39)</f>
        <v>0</v>
      </c>
      <c r="G37" s="187">
        <f>SUM(G39)</f>
        <v>0</v>
      </c>
      <c r="H37" s="187">
        <f>SUM(H39)</f>
        <v>0</v>
      </c>
      <c r="I37" s="196"/>
    </row>
    <row r="38" spans="1:9" ht="26.25" x14ac:dyDescent="0.25">
      <c r="A38" s="146"/>
      <c r="B38" s="69" t="s">
        <v>272</v>
      </c>
      <c r="C38" s="148"/>
      <c r="D38" s="195"/>
      <c r="E38" s="195"/>
      <c r="F38" s="188"/>
      <c r="G38" s="188"/>
      <c r="H38" s="188"/>
      <c r="I38" s="204"/>
    </row>
    <row r="39" spans="1:9" x14ac:dyDescent="0.25">
      <c r="A39" s="146"/>
      <c r="B39" s="96" t="s">
        <v>267</v>
      </c>
      <c r="C39" s="147" t="s">
        <v>273</v>
      </c>
      <c r="D39" s="193"/>
      <c r="E39" s="193"/>
      <c r="F39" s="187">
        <f>F32+F28+F23+F19</f>
        <v>0</v>
      </c>
      <c r="G39" s="187">
        <f>G32+G28+G23+G19</f>
        <v>0</v>
      </c>
      <c r="H39" s="187">
        <f>H32+H28+H23+H19</f>
        <v>0</v>
      </c>
      <c r="I39" s="196"/>
    </row>
    <row r="40" spans="1:9" ht="9.75" customHeight="1" thickBot="1" x14ac:dyDescent="0.3">
      <c r="A40" s="146"/>
      <c r="B40" s="68"/>
      <c r="C40" s="206"/>
      <c r="D40" s="194"/>
      <c r="E40" s="194"/>
      <c r="F40" s="205"/>
      <c r="G40" s="205"/>
      <c r="H40" s="205"/>
      <c r="I40" s="197"/>
    </row>
    <row r="41" spans="1:9" x14ac:dyDescent="0.25">
      <c r="A41" s="1"/>
      <c r="B41" s="1"/>
      <c r="C41" s="1"/>
      <c r="D41" s="1"/>
      <c r="E41" s="1"/>
      <c r="F41" s="2"/>
      <c r="G41" s="2"/>
      <c r="H41" s="2"/>
      <c r="I41" s="2"/>
    </row>
    <row r="42" spans="1:9" x14ac:dyDescent="0.25">
      <c r="A42" s="1" t="s">
        <v>316</v>
      </c>
      <c r="B42" s="1"/>
      <c r="C42" s="1"/>
      <c r="D42" s="1"/>
      <c r="E42" s="1"/>
      <c r="F42" s="2"/>
      <c r="G42" s="2"/>
      <c r="H42" s="2"/>
      <c r="I42" s="2"/>
    </row>
    <row r="43" spans="1:9" s="122" customFormat="1" ht="10.5" x14ac:dyDescent="0.2">
      <c r="A43" s="52"/>
      <c r="B43" s="52" t="s">
        <v>320</v>
      </c>
      <c r="C43" s="52"/>
      <c r="D43" s="52"/>
      <c r="E43" s="52"/>
      <c r="F43" s="53"/>
      <c r="G43" s="53"/>
      <c r="H43" s="53"/>
      <c r="I43" s="53"/>
    </row>
    <row r="44" spans="1:9" x14ac:dyDescent="0.25">
      <c r="A44" s="1"/>
      <c r="B44" s="1"/>
      <c r="C44" s="54"/>
      <c r="D44" s="54"/>
      <c r="E44" s="54"/>
      <c r="F44" s="2"/>
      <c r="G44" s="2"/>
      <c r="H44" s="2"/>
      <c r="I44" s="2"/>
    </row>
    <row r="45" spans="1:9" s="132" customFormat="1" x14ac:dyDescent="0.25">
      <c r="A45" s="128" t="s">
        <v>308</v>
      </c>
      <c r="B45" s="128"/>
      <c r="C45" s="129"/>
      <c r="D45" s="129"/>
      <c r="E45" s="130"/>
      <c r="F45" s="130"/>
      <c r="G45" s="130"/>
      <c r="H45" s="131"/>
      <c r="I45" s="131"/>
    </row>
    <row r="46" spans="1:9" s="122" customFormat="1" ht="10.5" x14ac:dyDescent="0.2">
      <c r="A46" s="52"/>
      <c r="B46" s="52" t="s">
        <v>300</v>
      </c>
      <c r="C46" s="123"/>
      <c r="D46" s="123"/>
      <c r="E46" s="123"/>
      <c r="F46" s="123"/>
      <c r="G46" s="118"/>
      <c r="H46" s="53"/>
      <c r="I46" s="53"/>
    </row>
    <row r="47" spans="1:9" x14ac:dyDescent="0.25">
      <c r="A47" s="52"/>
      <c r="B47" s="52"/>
      <c r="C47" s="117"/>
      <c r="D47" s="117"/>
      <c r="E47" s="117"/>
      <c r="F47" s="117"/>
      <c r="G47" s="118"/>
      <c r="H47" s="53"/>
      <c r="I47" s="53"/>
    </row>
    <row r="48" spans="1:9" s="132" customFormat="1" x14ac:dyDescent="0.25">
      <c r="A48" s="128" t="s">
        <v>309</v>
      </c>
      <c r="B48" s="128"/>
      <c r="C48" s="128"/>
      <c r="D48" s="128"/>
      <c r="E48" s="128"/>
      <c r="F48" s="131"/>
      <c r="G48" s="131"/>
      <c r="H48" s="131"/>
      <c r="I48" s="131"/>
    </row>
    <row r="49" spans="1:9" s="122" customFormat="1" ht="10.5" x14ac:dyDescent="0.2">
      <c r="A49" s="52"/>
      <c r="B49" s="52" t="s">
        <v>301</v>
      </c>
      <c r="C49" s="52"/>
      <c r="D49" s="52"/>
      <c r="E49" s="52"/>
      <c r="F49" s="53"/>
      <c r="G49" s="53"/>
      <c r="H49" s="53"/>
      <c r="I49" s="53"/>
    </row>
    <row r="50" spans="1:9" x14ac:dyDescent="0.25">
      <c r="A50" s="54"/>
      <c r="B50" s="54"/>
      <c r="C50" s="54"/>
      <c r="D50" s="54"/>
      <c r="E50" s="1"/>
      <c r="F50" s="2"/>
      <c r="G50" s="2"/>
      <c r="H50" s="2"/>
      <c r="I50" s="2"/>
    </row>
    <row r="51" spans="1:9" x14ac:dyDescent="0.25">
      <c r="A51" s="54" t="s">
        <v>274</v>
      </c>
      <c r="B51" s="121"/>
      <c r="C51" s="54"/>
      <c r="D51" s="54"/>
      <c r="E51" s="1"/>
      <c r="F51" s="2"/>
      <c r="G51" s="2"/>
      <c r="H51" s="2"/>
      <c r="I51" s="2"/>
    </row>
    <row r="52" spans="1:9" x14ac:dyDescent="0.25">
      <c r="A52" s="54" t="s">
        <v>302</v>
      </c>
      <c r="B52" s="6"/>
      <c r="C52" s="6"/>
      <c r="D52" s="6"/>
      <c r="E52" s="1"/>
      <c r="F52" s="2"/>
      <c r="G52" s="2"/>
      <c r="H52" s="2"/>
      <c r="I52" s="2"/>
    </row>
    <row r="53" spans="1:9" x14ac:dyDescent="0.25">
      <c r="A53" s="186" t="s">
        <v>337</v>
      </c>
      <c r="B53" s="186"/>
      <c r="C53" s="6"/>
      <c r="D53" s="6"/>
      <c r="E53" s="1"/>
      <c r="F53" s="2"/>
      <c r="G53" s="2"/>
      <c r="H53" s="2"/>
      <c r="I53" s="2"/>
    </row>
    <row r="54" spans="1:9" ht="9.75" customHeight="1" x14ac:dyDescent="0.25">
      <c r="A54" s="55" t="s">
        <v>338</v>
      </c>
      <c r="B54" s="70"/>
      <c r="C54" s="70"/>
      <c r="D54" s="70"/>
      <c r="E54" s="52"/>
      <c r="F54" s="53"/>
      <c r="G54" s="53"/>
      <c r="H54" s="53"/>
      <c r="I54" s="53"/>
    </row>
    <row r="55" spans="1:9" x14ac:dyDescent="0.25">
      <c r="A55" s="54"/>
      <c r="B55" s="138">
        <f>SUM(Лист1!H15)</f>
        <v>44151</v>
      </c>
      <c r="C55" s="54"/>
      <c r="D55" s="54"/>
      <c r="E55" s="1"/>
      <c r="F55" s="2"/>
      <c r="G55" s="2"/>
      <c r="H55" s="2"/>
      <c r="I55" s="2"/>
    </row>
    <row r="56" spans="1:9" x14ac:dyDescent="0.25">
      <c r="A56" s="54"/>
      <c r="B56" s="54"/>
      <c r="C56" s="54"/>
      <c r="D56" s="54"/>
      <c r="E56" s="1"/>
      <c r="F56" s="2"/>
      <c r="G56" s="2"/>
      <c r="H56" s="2"/>
      <c r="I56" s="2"/>
    </row>
    <row r="57" spans="1:9" x14ac:dyDescent="0.25">
      <c r="A57" s="71"/>
      <c r="B57" s="71"/>
      <c r="C57" s="71"/>
      <c r="D57" s="71"/>
    </row>
    <row r="58" spans="1:9" x14ac:dyDescent="0.25">
      <c r="A58" s="71"/>
      <c r="B58" s="71"/>
      <c r="C58" s="71"/>
      <c r="D58" s="71"/>
    </row>
  </sheetData>
  <mergeCells count="36">
    <mergeCell ref="A35:A36"/>
    <mergeCell ref="C35:C36"/>
    <mergeCell ref="C39:C40"/>
    <mergeCell ref="A37:A38"/>
    <mergeCell ref="C37:C38"/>
    <mergeCell ref="A39:A40"/>
    <mergeCell ref="E37:E38"/>
    <mergeCell ref="E39:E40"/>
    <mergeCell ref="D37:D38"/>
    <mergeCell ref="A1:I1"/>
    <mergeCell ref="F3:I3"/>
    <mergeCell ref="A33:A34"/>
    <mergeCell ref="C33:C34"/>
    <mergeCell ref="E33:E34"/>
    <mergeCell ref="H33:H34"/>
    <mergeCell ref="G33:G34"/>
    <mergeCell ref="D33:D34"/>
    <mergeCell ref="F33:F34"/>
    <mergeCell ref="I33:I34"/>
    <mergeCell ref="E3:E7"/>
    <mergeCell ref="A53:B53"/>
    <mergeCell ref="F37:F38"/>
    <mergeCell ref="G37:G38"/>
    <mergeCell ref="I35:I36"/>
    <mergeCell ref="H35:H36"/>
    <mergeCell ref="D39:D40"/>
    <mergeCell ref="D35:D36"/>
    <mergeCell ref="I39:I40"/>
    <mergeCell ref="E35:E36"/>
    <mergeCell ref="H37:H38"/>
    <mergeCell ref="I37:I38"/>
    <mergeCell ref="H39:H40"/>
    <mergeCell ref="F39:F40"/>
    <mergeCell ref="G39:G40"/>
    <mergeCell ref="G35:G36"/>
    <mergeCell ref="F35:F36"/>
  </mergeCells>
  <phoneticPr fontId="0" type="noConversion"/>
  <pageMargins left="0.7" right="0.7" top="0.75" bottom="0.75" header="0.3" footer="0.3"/>
  <pageSetup paperSize="9" scale="5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2020-11-03T09:06:50Z</cp:lastPrinted>
  <dcterms:created xsi:type="dcterms:W3CDTF">2006-09-28T05:33:49Z</dcterms:created>
  <dcterms:modified xsi:type="dcterms:W3CDTF">2020-11-18T09:38:53Z</dcterms:modified>
</cp:coreProperties>
</file>